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542b3613a0dcc74/TRWebsite/Website/Website/Results/Club Champs 24/"/>
    </mc:Choice>
  </mc:AlternateContent>
  <xr:revisionPtr revIDLastSave="226" documentId="13_ncr:1_{3EA3DE6C-CF6B-4CCA-8334-107CC355A1B7}" xr6:coauthVersionLast="47" xr6:coauthVersionMax="47" xr10:uidLastSave="{0CDFC804-15F9-4B09-BEB1-90306906AACF}"/>
  <bookViews>
    <workbookView xWindow="-108" yWindow="-108" windowWidth="23256" windowHeight="12576" tabRatio="699" activeTab="6" xr2:uid="{00000000-000D-0000-FFFF-FFFF00000000}"/>
  </bookViews>
  <sheets>
    <sheet name="2024 Club Champs" sheetId="16" r:id="rId1"/>
    <sheet name="2024 Freshers races" sheetId="22" r:id="rId2"/>
    <sheet name="2024 Freshers tables" sheetId="23" r:id="rId3"/>
    <sheet name="Men D1 2024" sheetId="17" r:id="rId4"/>
    <sheet name="Men D2 2024" sheetId="18" r:id="rId5"/>
    <sheet name="Ladies D1 2024" sheetId="19" r:id="rId6"/>
    <sheet name="Ladies D2 2024" sheetId="20" r:id="rId7"/>
  </sheets>
  <definedNames>
    <definedName name="_xlnm._FilterDatabase" localSheetId="0" hidden="1">'2024 Club Champs'!$B$172:$H$228</definedName>
    <definedName name="_xlnm._FilterDatabase" localSheetId="2" hidden="1">'2024 Freshers tables'!$S$4:$AR$23</definedName>
    <definedName name="_xlnm._FilterDatabase" localSheetId="5" hidden="1">'Ladies D1 2024'!$P$4:$AX$13</definedName>
    <definedName name="_xlnm._FilterDatabase" localSheetId="6" hidden="1">'Ladies D2 2024'!$P$4:$AX$41</definedName>
    <definedName name="_xlnm._FilterDatabase" localSheetId="3" hidden="1">'Men D1 2024'!$O$4:$AW$18</definedName>
    <definedName name="_xlnm._FilterDatabase" localSheetId="4" hidden="1">'Men D2 2024'!$N$4:$AW$46</definedName>
    <definedName name="TABLE_1">#REF!</definedName>
    <definedName name="TABLE_2">NA()</definedName>
    <definedName name="TABLE_2_2">NA()</definedName>
    <definedName name="TABLE_2_3">NA()</definedName>
    <definedName name="TABLE_3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20" l="1"/>
  <c r="I86" i="20"/>
  <c r="AX24" i="20"/>
  <c r="AS24" i="20"/>
  <c r="P24" i="20"/>
  <c r="E95" i="18"/>
  <c r="H95" i="18"/>
  <c r="AW46" i="18"/>
  <c r="AR46" i="18"/>
  <c r="N46" i="18"/>
  <c r="F85" i="20"/>
  <c r="I85" i="20"/>
  <c r="AX32" i="20"/>
  <c r="AS32" i="20"/>
  <c r="P32" i="20"/>
  <c r="F84" i="20"/>
  <c r="I84" i="20"/>
  <c r="AX26" i="20"/>
  <c r="AS26" i="20"/>
  <c r="P26" i="20"/>
  <c r="E94" i="18"/>
  <c r="H94" i="18"/>
  <c r="AW30" i="18"/>
  <c r="AR30" i="18"/>
  <c r="N30" i="18"/>
  <c r="E93" i="18"/>
  <c r="H93" i="18"/>
  <c r="AW41" i="18"/>
  <c r="AR41" i="18"/>
  <c r="N41" i="18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50" i="20"/>
  <c r="P6" i="20"/>
  <c r="P10" i="20"/>
  <c r="P7" i="20"/>
  <c r="P11" i="20"/>
  <c r="P9" i="20"/>
  <c r="P12" i="20"/>
  <c r="P13" i="20"/>
  <c r="P15" i="20"/>
  <c r="P8" i="20"/>
  <c r="P18" i="20"/>
  <c r="P25" i="20"/>
  <c r="P27" i="20"/>
  <c r="P17" i="20"/>
  <c r="P19" i="20"/>
  <c r="P29" i="20"/>
  <c r="P31" i="20"/>
  <c r="P34" i="20"/>
  <c r="P14" i="20"/>
  <c r="P21" i="20"/>
  <c r="P22" i="20"/>
  <c r="P16" i="20"/>
  <c r="P36" i="20"/>
  <c r="P28" i="20"/>
  <c r="P37" i="20"/>
  <c r="P33" i="20"/>
  <c r="P30" i="20"/>
  <c r="P38" i="20"/>
  <c r="P39" i="20"/>
  <c r="P40" i="20"/>
  <c r="P23" i="20"/>
  <c r="P20" i="20"/>
  <c r="P35" i="20"/>
  <c r="P41" i="20"/>
  <c r="P5" i="20"/>
  <c r="AX6" i="20"/>
  <c r="AX10" i="20"/>
  <c r="AX7" i="20"/>
  <c r="AX11" i="20"/>
  <c r="AX9" i="20"/>
  <c r="AX12" i="20"/>
  <c r="AX13" i="20"/>
  <c r="AX15" i="20"/>
  <c r="AX8" i="20"/>
  <c r="AX18" i="20"/>
  <c r="AX25" i="20"/>
  <c r="AX27" i="20"/>
  <c r="AX17" i="20"/>
  <c r="AX19" i="20"/>
  <c r="AX29" i="20"/>
  <c r="AX31" i="20"/>
  <c r="AX34" i="20"/>
  <c r="AX14" i="20"/>
  <c r="AX21" i="20"/>
  <c r="AX22" i="20"/>
  <c r="AX16" i="20"/>
  <c r="AX36" i="20"/>
  <c r="AX28" i="20"/>
  <c r="AX37" i="20"/>
  <c r="AX33" i="20"/>
  <c r="AX30" i="20"/>
  <c r="AX38" i="20"/>
  <c r="AX39" i="20"/>
  <c r="AX40" i="20"/>
  <c r="AX23" i="20"/>
  <c r="AX20" i="20"/>
  <c r="AX35" i="20"/>
  <c r="AX41" i="20"/>
  <c r="G86" i="20" s="1"/>
  <c r="AX5" i="20"/>
  <c r="E92" i="18"/>
  <c r="H92" i="18"/>
  <c r="AW36" i="18"/>
  <c r="AR36" i="18"/>
  <c r="N36" i="18"/>
  <c r="AW6" i="18"/>
  <c r="AW8" i="18"/>
  <c r="AW10" i="18"/>
  <c r="AW7" i="18"/>
  <c r="AW9" i="18"/>
  <c r="AW16" i="18"/>
  <c r="AW17" i="18"/>
  <c r="AW11" i="18"/>
  <c r="AW23" i="18"/>
  <c r="AW14" i="18"/>
  <c r="AW12" i="18"/>
  <c r="AW19" i="18"/>
  <c r="AW27" i="18"/>
  <c r="AW21" i="18"/>
  <c r="AW18" i="18"/>
  <c r="AW29" i="18"/>
  <c r="AW22" i="18"/>
  <c r="AW31" i="18"/>
  <c r="AW32" i="18"/>
  <c r="AW33" i="18"/>
  <c r="AW20" i="18"/>
  <c r="AW34" i="18"/>
  <c r="AW35" i="18"/>
  <c r="AW26" i="18"/>
  <c r="AW13" i="18"/>
  <c r="AW28" i="18"/>
  <c r="AW39" i="18"/>
  <c r="AW42" i="18"/>
  <c r="AW43" i="18"/>
  <c r="AW44" i="18"/>
  <c r="AW37" i="18"/>
  <c r="AW15" i="18"/>
  <c r="AW24" i="18"/>
  <c r="AW38" i="18"/>
  <c r="AW40" i="18"/>
  <c r="AW45" i="18"/>
  <c r="AW25" i="18"/>
  <c r="AW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55" i="18"/>
  <c r="N6" i="18"/>
  <c r="N8" i="18"/>
  <c r="N10" i="18"/>
  <c r="N7" i="18"/>
  <c r="N9" i="18"/>
  <c r="N16" i="18"/>
  <c r="N17" i="18"/>
  <c r="N11" i="18"/>
  <c r="N23" i="18"/>
  <c r="N14" i="18"/>
  <c r="N12" i="18"/>
  <c r="N19" i="18"/>
  <c r="N27" i="18"/>
  <c r="N21" i="18"/>
  <c r="N18" i="18"/>
  <c r="N29" i="18"/>
  <c r="N22" i="18"/>
  <c r="N31" i="18"/>
  <c r="N32" i="18"/>
  <c r="N33" i="18"/>
  <c r="N20" i="18"/>
  <c r="N34" i="18"/>
  <c r="N35" i="18"/>
  <c r="N26" i="18"/>
  <c r="N13" i="18"/>
  <c r="N28" i="18"/>
  <c r="N39" i="18"/>
  <c r="N42" i="18"/>
  <c r="N43" i="18"/>
  <c r="N44" i="18"/>
  <c r="N37" i="18"/>
  <c r="N15" i="18"/>
  <c r="N24" i="18"/>
  <c r="N38" i="18"/>
  <c r="N40" i="18"/>
  <c r="N45" i="18"/>
  <c r="N25" i="18"/>
  <c r="N5" i="18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28" i="17"/>
  <c r="P6" i="19"/>
  <c r="P7" i="19"/>
  <c r="P8" i="19"/>
  <c r="P9" i="19"/>
  <c r="P10" i="19"/>
  <c r="P11" i="19"/>
  <c r="P12" i="19"/>
  <c r="P13" i="19"/>
  <c r="P5" i="19"/>
  <c r="I23" i="19"/>
  <c r="I24" i="19"/>
  <c r="I25" i="19"/>
  <c r="I26" i="19"/>
  <c r="I27" i="19"/>
  <c r="I28" i="19"/>
  <c r="I29" i="19"/>
  <c r="I30" i="19"/>
  <c r="I31" i="19"/>
  <c r="AX6" i="19"/>
  <c r="AX7" i="19"/>
  <c r="AX8" i="19"/>
  <c r="AX9" i="19"/>
  <c r="AX10" i="19"/>
  <c r="AX11" i="19"/>
  <c r="AX12" i="19"/>
  <c r="AX13" i="19"/>
  <c r="AX5" i="19"/>
  <c r="AW6" i="17"/>
  <c r="AW7" i="17"/>
  <c r="AW10" i="17"/>
  <c r="AW8" i="17"/>
  <c r="AW9" i="17"/>
  <c r="AW12" i="17"/>
  <c r="AW11" i="17"/>
  <c r="AW13" i="17"/>
  <c r="AW14" i="17"/>
  <c r="AW15" i="17"/>
  <c r="AW16" i="17"/>
  <c r="AW18" i="17"/>
  <c r="AW17" i="17"/>
  <c r="AW5" i="17"/>
  <c r="O6" i="17"/>
  <c r="O7" i="17"/>
  <c r="O10" i="17"/>
  <c r="O8" i="17"/>
  <c r="O9" i="17"/>
  <c r="O12" i="17"/>
  <c r="O11" i="17"/>
  <c r="O13" i="17"/>
  <c r="O14" i="17"/>
  <c r="O15" i="17"/>
  <c r="O16" i="17"/>
  <c r="O18" i="17"/>
  <c r="O17" i="17"/>
  <c r="O5" i="17"/>
  <c r="T46" i="18" a="1"/>
  <c r="T16" i="18" a="1"/>
  <c r="U9" i="19" a="1"/>
  <c r="U8" i="19" a="1"/>
  <c r="U13" i="19" a="1"/>
  <c r="U6" i="19" a="1"/>
  <c r="T29" i="18" a="1"/>
  <c r="T11" i="18" a="1"/>
  <c r="T9" i="17" a="1"/>
  <c r="U12" i="20" a="1"/>
  <c r="T15" i="17" a="1"/>
  <c r="T45" i="18" a="1"/>
  <c r="U39" i="20" a="1"/>
  <c r="U15" i="20" a="1"/>
  <c r="U8" i="20" a="1"/>
  <c r="T13" i="17" a="1"/>
  <c r="T6" i="17" a="1"/>
  <c r="T26" i="18" a="1"/>
  <c r="U26" i="20" a="1"/>
  <c r="T22" i="18" a="1"/>
  <c r="U18" i="20" a="1"/>
  <c r="T41" i="18" a="1"/>
  <c r="T33" i="18" a="1"/>
  <c r="T15" i="18" a="1"/>
  <c r="T9" i="18" a="1"/>
  <c r="T8" i="18" a="1"/>
  <c r="T32" i="18" a="1"/>
  <c r="U22" i="20" a="1"/>
  <c r="U25" i="20" a="1"/>
  <c r="T13" i="18" a="1"/>
  <c r="U31" i="20" a="1"/>
  <c r="T12" i="18" a="1"/>
  <c r="U14" i="20" a="1"/>
  <c r="U7" i="20" a="1"/>
  <c r="U17" i="20" a="1"/>
  <c r="T12" i="17" a="1"/>
  <c r="T28" i="18" a="1"/>
  <c r="T38" i="18" a="1"/>
  <c r="U41" i="20" a="1"/>
  <c r="U37" i="20" a="1"/>
  <c r="T6" i="18" a="1"/>
  <c r="T5" i="18" a="1"/>
  <c r="T11" i="17" a="1"/>
  <c r="T25" i="18" a="1"/>
  <c r="T42" i="18" a="1"/>
  <c r="T16" i="17" a="1"/>
  <c r="T10" i="17" a="1"/>
  <c r="U35" i="20" a="1"/>
  <c r="T44" i="18" a="1"/>
  <c r="T17" i="18" a="1"/>
  <c r="T8" i="17" a="1"/>
  <c r="T34" i="18" a="1"/>
  <c r="T17" i="17" a="1"/>
  <c r="T21" i="18" a="1"/>
  <c r="U7" i="19" a="1"/>
  <c r="T18" i="18" a="1"/>
  <c r="T5" i="17" a="1"/>
  <c r="U11" i="19" a="1"/>
  <c r="U23" i="20" a="1"/>
  <c r="U36" i="20" a="1"/>
  <c r="T35" i="18" a="1"/>
  <c r="T10" i="18" a="1"/>
  <c r="T27" i="18" a="1"/>
  <c r="U10" i="19" a="1"/>
  <c r="T37" i="18" a="1"/>
  <c r="U40" i="20" a="1"/>
  <c r="U9" i="20" a="1"/>
  <c r="U6" i="20" a="1"/>
  <c r="U5" i="20" a="1"/>
  <c r="U33" i="20" a="1"/>
  <c r="T7" i="18" a="1"/>
  <c r="U27" i="20" a="1"/>
  <c r="T31" i="18" a="1"/>
  <c r="U20" i="20" a="1"/>
  <c r="U34" i="20" a="1"/>
  <c r="T40" i="18" a="1"/>
  <c r="U32" i="20" a="1"/>
  <c r="U24" i="20" a="1"/>
  <c r="T36" i="18" a="1"/>
  <c r="U13" i="20" a="1"/>
  <c r="U30" i="20" a="1"/>
  <c r="U38" i="20" a="1"/>
  <c r="U19" i="20" a="1"/>
  <c r="T30" i="18" a="1"/>
  <c r="U16" i="20" a="1"/>
  <c r="U29" i="20" a="1"/>
  <c r="U5" i="19" a="1"/>
  <c r="T20" i="18" a="1"/>
  <c r="T14" i="17" a="1"/>
  <c r="U12" i="19" a="1"/>
  <c r="T14" i="18" a="1"/>
  <c r="U11" i="20" a="1"/>
  <c r="T7" i="17" a="1"/>
  <c r="T43" i="18" a="1"/>
  <c r="U28" i="20" a="1"/>
  <c r="T24" i="18" a="1"/>
  <c r="U21" i="20" a="1"/>
  <c r="T18" i="17" a="1"/>
  <c r="T23" i="18" a="1"/>
  <c r="T39" i="18" a="1"/>
  <c r="U10" i="20" a="1"/>
  <c r="T19" i="18" a="1"/>
  <c r="U24" i="20" l="1"/>
  <c r="G84" i="20"/>
  <c r="F94" i="18"/>
  <c r="F95" i="18"/>
  <c r="T46" i="18"/>
  <c r="S46" i="18" s="1"/>
  <c r="G85" i="20"/>
  <c r="U32" i="20"/>
  <c r="U26" i="20"/>
  <c r="F93" i="18"/>
  <c r="F92" i="18"/>
  <c r="T30" i="18"/>
  <c r="T41" i="18"/>
  <c r="U39" i="20"/>
  <c r="U27" i="20"/>
  <c r="U7" i="20"/>
  <c r="U37" i="20"/>
  <c r="U15" i="20"/>
  <c r="U28" i="20"/>
  <c r="U25" i="20"/>
  <c r="U41" i="20"/>
  <c r="U23" i="20"/>
  <c r="U30" i="20"/>
  <c r="U36" i="20"/>
  <c r="U14" i="20"/>
  <c r="U19" i="20"/>
  <c r="U18" i="20"/>
  <c r="U12" i="20"/>
  <c r="U10" i="20"/>
  <c r="U20" i="20"/>
  <c r="U31" i="20"/>
  <c r="U13" i="20"/>
  <c r="U22" i="20"/>
  <c r="U11" i="20"/>
  <c r="U38" i="20"/>
  <c r="U21" i="20"/>
  <c r="U29" i="20"/>
  <c r="U35" i="20"/>
  <c r="U40" i="20"/>
  <c r="U33" i="20"/>
  <c r="U16" i="20"/>
  <c r="U34" i="20"/>
  <c r="U17" i="20"/>
  <c r="U8" i="20"/>
  <c r="U9" i="20"/>
  <c r="U6" i="20"/>
  <c r="U5" i="20"/>
  <c r="T36" i="18"/>
  <c r="T24" i="18"/>
  <c r="T22" i="18"/>
  <c r="T9" i="18"/>
  <c r="T45" i="18"/>
  <c r="T33" i="18"/>
  <c r="T7" i="18"/>
  <c r="T40" i="18"/>
  <c r="T37" i="18"/>
  <c r="T39" i="18"/>
  <c r="T35" i="18"/>
  <c r="T32" i="18"/>
  <c r="T18" i="18"/>
  <c r="T12" i="18"/>
  <c r="T17" i="18"/>
  <c r="T10" i="18"/>
  <c r="T25" i="18"/>
  <c r="T20" i="18"/>
  <c r="T6" i="18"/>
  <c r="T42" i="18"/>
  <c r="T11" i="18"/>
  <c r="T13" i="18"/>
  <c r="T23" i="18"/>
  <c r="T26" i="18"/>
  <c r="T19" i="18"/>
  <c r="T44" i="18"/>
  <c r="T28" i="18"/>
  <c r="T34" i="18"/>
  <c r="T31" i="18"/>
  <c r="T21" i="18"/>
  <c r="T14" i="18"/>
  <c r="T16" i="18"/>
  <c r="T8" i="18"/>
  <c r="T43" i="18"/>
  <c r="T27" i="18"/>
  <c r="T15" i="18"/>
  <c r="T29" i="18"/>
  <c r="T38" i="18"/>
  <c r="T5" i="18"/>
  <c r="U10" i="19"/>
  <c r="U6" i="19"/>
  <c r="U9" i="19"/>
  <c r="U8" i="19"/>
  <c r="U13" i="19"/>
  <c r="U12" i="19"/>
  <c r="U11" i="19"/>
  <c r="U7" i="19"/>
  <c r="U5" i="19"/>
  <c r="T17" i="17"/>
  <c r="T9" i="17"/>
  <c r="T6" i="17"/>
  <c r="T18" i="17"/>
  <c r="T8" i="17"/>
  <c r="T11" i="17"/>
  <c r="T10" i="17"/>
  <c r="T14" i="17"/>
  <c r="T13" i="17"/>
  <c r="T16" i="17"/>
  <c r="T15" i="17"/>
  <c r="T12" i="17"/>
  <c r="T7" i="17"/>
  <c r="T5" i="17"/>
  <c r="F83" i="20"/>
  <c r="F80" i="20"/>
  <c r="F81" i="20"/>
  <c r="F82" i="20"/>
  <c r="G83" i="20"/>
  <c r="AS41" i="20"/>
  <c r="G82" i="20"/>
  <c r="AS35" i="20"/>
  <c r="G81" i="20"/>
  <c r="AS20" i="20"/>
  <c r="G80" i="20"/>
  <c r="E90" i="18"/>
  <c r="F90" i="18"/>
  <c r="E91" i="18"/>
  <c r="AR25" i="18"/>
  <c r="F91" i="18"/>
  <c r="AR45" i="18"/>
  <c r="AR40" i="18"/>
  <c r="F79" i="20"/>
  <c r="F78" i="20"/>
  <c r="F77" i="20"/>
  <c r="F76" i="20"/>
  <c r="F75" i="20"/>
  <c r="F74" i="20"/>
  <c r="AS29" i="20"/>
  <c r="AS23" i="20"/>
  <c r="AS13" i="20"/>
  <c r="AS25" i="20"/>
  <c r="AS40" i="20"/>
  <c r="AS39" i="20"/>
  <c r="E41" i="17"/>
  <c r="E39" i="17"/>
  <c r="E40" i="17"/>
  <c r="AR12" i="17"/>
  <c r="AR5" i="17"/>
  <c r="E89" i="18"/>
  <c r="AR19" i="18"/>
  <c r="E51" i="23"/>
  <c r="H51" i="23"/>
  <c r="AR15" i="23"/>
  <c r="AM15" i="23"/>
  <c r="F72" i="20"/>
  <c r="F73" i="20"/>
  <c r="AS7" i="20"/>
  <c r="AS14" i="20"/>
  <c r="E88" i="18"/>
  <c r="AR21" i="18"/>
  <c r="T15" i="23" a="1"/>
  <c r="H85" i="20" l="1"/>
  <c r="H86" i="20"/>
  <c r="T24" i="20"/>
  <c r="J86" i="20"/>
  <c r="G95" i="18"/>
  <c r="S30" i="18"/>
  <c r="I95" i="18"/>
  <c r="T32" i="20"/>
  <c r="J85" i="20"/>
  <c r="H84" i="20"/>
  <c r="T26" i="20"/>
  <c r="J84" i="20"/>
  <c r="I93" i="18"/>
  <c r="S41" i="18"/>
  <c r="I94" i="18"/>
  <c r="I92" i="18"/>
  <c r="S36" i="18"/>
  <c r="G79" i="20"/>
  <c r="I91" i="18"/>
  <c r="I90" i="18"/>
  <c r="G78" i="20"/>
  <c r="G77" i="20"/>
  <c r="G74" i="20"/>
  <c r="G73" i="20"/>
  <c r="G75" i="20"/>
  <c r="G72" i="20"/>
  <c r="G76" i="20"/>
  <c r="F41" i="17"/>
  <c r="F40" i="17"/>
  <c r="F39" i="17"/>
  <c r="T15" i="23"/>
  <c r="S15" i="23" s="1"/>
  <c r="T7" i="20"/>
  <c r="T14" i="20"/>
  <c r="S21" i="18"/>
  <c r="F71" i="20"/>
  <c r="F70" i="20"/>
  <c r="F64" i="20"/>
  <c r="F65" i="20"/>
  <c r="F66" i="20"/>
  <c r="F67" i="20"/>
  <c r="F68" i="20"/>
  <c r="F69" i="20"/>
  <c r="G71" i="20"/>
  <c r="AS38" i="20"/>
  <c r="AS30" i="20"/>
  <c r="AS33" i="20"/>
  <c r="G68" i="20"/>
  <c r="AS37" i="20"/>
  <c r="H82" i="20" s="1"/>
  <c r="AS28" i="20"/>
  <c r="AS11" i="20"/>
  <c r="AS34" i="20"/>
  <c r="E81" i="18"/>
  <c r="E82" i="18"/>
  <c r="E83" i="18"/>
  <c r="E84" i="18"/>
  <c r="E85" i="18"/>
  <c r="E86" i="18"/>
  <c r="E87" i="18"/>
  <c r="AR38" i="18"/>
  <c r="AR24" i="18"/>
  <c r="AR15" i="18"/>
  <c r="AR37" i="18"/>
  <c r="AR43" i="18"/>
  <c r="G90" i="18" s="1"/>
  <c r="AR27" i="18"/>
  <c r="AR31" i="18"/>
  <c r="AS27" i="20"/>
  <c r="AS15" i="20"/>
  <c r="E50" i="23"/>
  <c r="H50" i="23"/>
  <c r="AR11" i="23"/>
  <c r="AM11" i="23"/>
  <c r="F63" i="20"/>
  <c r="AS18" i="20"/>
  <c r="E49" i="23"/>
  <c r="H49" i="23"/>
  <c r="AR8" i="23"/>
  <c r="AM8" i="23"/>
  <c r="F62" i="20"/>
  <c r="AS17" i="20"/>
  <c r="E80" i="18"/>
  <c r="AR18" i="18"/>
  <c r="E48" i="23"/>
  <c r="H48" i="23"/>
  <c r="AR23" i="23"/>
  <c r="F51" i="23" s="1"/>
  <c r="AM23" i="23"/>
  <c r="G51" i="23" s="1"/>
  <c r="F59" i="20"/>
  <c r="F60" i="20"/>
  <c r="F61" i="20"/>
  <c r="AS12" i="20"/>
  <c r="AS36" i="20"/>
  <c r="AS22" i="20"/>
  <c r="E70" i="18"/>
  <c r="E71" i="18"/>
  <c r="E72" i="18"/>
  <c r="E73" i="18"/>
  <c r="E74" i="18"/>
  <c r="E75" i="18"/>
  <c r="E76" i="18"/>
  <c r="E77" i="18"/>
  <c r="E78" i="18"/>
  <c r="E79" i="18"/>
  <c r="AR12" i="18"/>
  <c r="AR33" i="18"/>
  <c r="AR32" i="18"/>
  <c r="AR28" i="18"/>
  <c r="AR16" i="18"/>
  <c r="AR26" i="18"/>
  <c r="AR39" i="18"/>
  <c r="AR17" i="18"/>
  <c r="AR22" i="18"/>
  <c r="AR29" i="18"/>
  <c r="T11" i="23" a="1"/>
  <c r="T8" i="23" a="1"/>
  <c r="T23" i="23" a="1"/>
  <c r="H81" i="20" l="1"/>
  <c r="H83" i="20"/>
  <c r="H77" i="20"/>
  <c r="H79" i="20"/>
  <c r="H78" i="20"/>
  <c r="H80" i="20"/>
  <c r="T41" i="20"/>
  <c r="J83" i="20"/>
  <c r="J80" i="20"/>
  <c r="T20" i="20"/>
  <c r="J81" i="20"/>
  <c r="T35" i="20"/>
  <c r="J82" i="20"/>
  <c r="S25" i="18"/>
  <c r="S45" i="18"/>
  <c r="S40" i="18"/>
  <c r="H73" i="20"/>
  <c r="H72" i="20"/>
  <c r="T25" i="20"/>
  <c r="J79" i="20"/>
  <c r="T23" i="20"/>
  <c r="J77" i="20"/>
  <c r="T29" i="20"/>
  <c r="J78" i="20"/>
  <c r="T40" i="20"/>
  <c r="T39" i="20"/>
  <c r="T13" i="20"/>
  <c r="S12" i="17"/>
  <c r="S5" i="17"/>
  <c r="F88" i="18"/>
  <c r="F89" i="18"/>
  <c r="S19" i="18"/>
  <c r="F86" i="18"/>
  <c r="F84" i="18"/>
  <c r="G67" i="20"/>
  <c r="G65" i="20"/>
  <c r="G70" i="20"/>
  <c r="G69" i="20"/>
  <c r="F83" i="18"/>
  <c r="F85" i="18"/>
  <c r="F87" i="18"/>
  <c r="J76" i="20"/>
  <c r="T34" i="20"/>
  <c r="S43" i="18"/>
  <c r="S27" i="18"/>
  <c r="F77" i="18"/>
  <c r="S31" i="18"/>
  <c r="F79" i="18"/>
  <c r="T27" i="20"/>
  <c r="T15" i="20"/>
  <c r="T11" i="23"/>
  <c r="T18" i="20"/>
  <c r="T8" i="23"/>
  <c r="S8" i="23" s="1"/>
  <c r="F78" i="18"/>
  <c r="T23" i="23"/>
  <c r="I51" i="23" s="1"/>
  <c r="E47" i="23"/>
  <c r="H47" i="23"/>
  <c r="AR22" i="23"/>
  <c r="F50" i="23" s="1"/>
  <c r="AM22" i="23"/>
  <c r="G50" i="23" s="1"/>
  <c r="E69" i="18"/>
  <c r="AR23" i="18"/>
  <c r="F56" i="20"/>
  <c r="F57" i="20"/>
  <c r="F58" i="20"/>
  <c r="G66" i="20"/>
  <c r="AS16" i="20"/>
  <c r="H75" i="20" s="1"/>
  <c r="AS6" i="20"/>
  <c r="AS10" i="20"/>
  <c r="E65" i="18"/>
  <c r="E66" i="18"/>
  <c r="E67" i="18"/>
  <c r="E68" i="18"/>
  <c r="AR11" i="18"/>
  <c r="AR7" i="18"/>
  <c r="F73" i="18"/>
  <c r="AR20" i="18"/>
  <c r="AR34" i="18"/>
  <c r="G77" i="18" s="1"/>
  <c r="T22" i="23" a="1"/>
  <c r="K85" i="20" l="1"/>
  <c r="K86" i="20"/>
  <c r="J95" i="18"/>
  <c r="K84" i="20"/>
  <c r="J90" i="18"/>
  <c r="J74" i="20"/>
  <c r="J75" i="20"/>
  <c r="J72" i="20"/>
  <c r="J73" i="20"/>
  <c r="T38" i="20"/>
  <c r="K83" i="20" s="1"/>
  <c r="J71" i="20"/>
  <c r="T30" i="20"/>
  <c r="T11" i="20"/>
  <c r="T37" i="20"/>
  <c r="K77" i="20" s="1"/>
  <c r="T28" i="20"/>
  <c r="T33" i="20"/>
  <c r="S38" i="18"/>
  <c r="S24" i="18"/>
  <c r="S37" i="18"/>
  <c r="S15" i="18"/>
  <c r="S11" i="23"/>
  <c r="G61" i="20"/>
  <c r="G62" i="20"/>
  <c r="T17" i="20"/>
  <c r="S18" i="18"/>
  <c r="S23" i="23"/>
  <c r="J51" i="23" s="1"/>
  <c r="T22" i="20"/>
  <c r="T12" i="20"/>
  <c r="T36" i="20"/>
  <c r="S39" i="18"/>
  <c r="S33" i="18"/>
  <c r="S17" i="18"/>
  <c r="S12" i="18"/>
  <c r="S22" i="18"/>
  <c r="S16" i="18"/>
  <c r="S32" i="18"/>
  <c r="S26" i="18"/>
  <c r="S29" i="18"/>
  <c r="S28" i="18"/>
  <c r="T22" i="23"/>
  <c r="J70" i="20"/>
  <c r="I77" i="18"/>
  <c r="E62" i="18"/>
  <c r="E63" i="18"/>
  <c r="E64" i="18"/>
  <c r="AR44" i="18"/>
  <c r="AR9" i="18"/>
  <c r="AR6" i="18"/>
  <c r="E41" i="23"/>
  <c r="H41" i="23"/>
  <c r="E42" i="23"/>
  <c r="H42" i="23"/>
  <c r="E43" i="23"/>
  <c r="H43" i="23"/>
  <c r="E44" i="23"/>
  <c r="H44" i="23"/>
  <c r="E45" i="23"/>
  <c r="H45" i="23"/>
  <c r="E46" i="23"/>
  <c r="H46" i="23"/>
  <c r="AR14" i="23"/>
  <c r="AM14" i="23"/>
  <c r="AR21" i="23"/>
  <c r="AM21" i="23"/>
  <c r="AR20" i="23"/>
  <c r="F48" i="23" s="1"/>
  <c r="AM20" i="23"/>
  <c r="G48" i="23" s="1"/>
  <c r="AR19" i="23"/>
  <c r="AM19" i="23"/>
  <c r="AR13" i="23"/>
  <c r="AM13" i="23"/>
  <c r="AR18" i="23"/>
  <c r="AM18" i="23"/>
  <c r="F55" i="20"/>
  <c r="AS9" i="20"/>
  <c r="G51" i="20"/>
  <c r="AR10" i="18"/>
  <c r="G86" i="18" s="1"/>
  <c r="E38" i="23"/>
  <c r="H38" i="23"/>
  <c r="E39" i="23"/>
  <c r="H39" i="23"/>
  <c r="E40" i="23"/>
  <c r="H40" i="23"/>
  <c r="AR7" i="23"/>
  <c r="AM7" i="23"/>
  <c r="AR12" i="23"/>
  <c r="AM12" i="23"/>
  <c r="AR9" i="23"/>
  <c r="AM9" i="23"/>
  <c r="E33" i="23"/>
  <c r="H33" i="23"/>
  <c r="E34" i="23"/>
  <c r="H34" i="23"/>
  <c r="E35" i="23"/>
  <c r="H35" i="23"/>
  <c r="E36" i="23"/>
  <c r="H36" i="23"/>
  <c r="E37" i="23"/>
  <c r="H37" i="23"/>
  <c r="F51" i="20"/>
  <c r="F52" i="20"/>
  <c r="F53" i="20"/>
  <c r="F54" i="20"/>
  <c r="AS19" i="20"/>
  <c r="AS8" i="20"/>
  <c r="G64" i="20"/>
  <c r="AS21" i="20"/>
  <c r="AS31" i="20"/>
  <c r="T20" i="23" a="1"/>
  <c r="T12" i="23" a="1"/>
  <c r="T21" i="23" a="1"/>
  <c r="T9" i="23" a="1"/>
  <c r="T14" i="23" a="1"/>
  <c r="T13" i="23" a="1"/>
  <c r="T18" i="23" a="1"/>
  <c r="T19" i="23" a="1"/>
  <c r="T7" i="23" a="1"/>
  <c r="K82" i="20" l="1"/>
  <c r="H74" i="20"/>
  <c r="H76" i="20"/>
  <c r="G93" i="18"/>
  <c r="G94" i="18"/>
  <c r="K80" i="20"/>
  <c r="K81" i="20"/>
  <c r="K78" i="20"/>
  <c r="H62" i="20"/>
  <c r="H71" i="20"/>
  <c r="H61" i="20"/>
  <c r="H69" i="20"/>
  <c r="K79" i="20"/>
  <c r="H70" i="20"/>
  <c r="H66" i="20"/>
  <c r="H68" i="20"/>
  <c r="J69" i="20"/>
  <c r="H67" i="20"/>
  <c r="K72" i="20"/>
  <c r="K73" i="20"/>
  <c r="H64" i="20"/>
  <c r="H65" i="20"/>
  <c r="H58" i="20"/>
  <c r="F81" i="18"/>
  <c r="F82" i="18"/>
  <c r="F47" i="23"/>
  <c r="F49" i="23"/>
  <c r="I50" i="23"/>
  <c r="G47" i="23"/>
  <c r="G49" i="23"/>
  <c r="H52" i="20"/>
  <c r="G52" i="20"/>
  <c r="H60" i="20"/>
  <c r="H63" i="20"/>
  <c r="G60" i="20"/>
  <c r="G63" i="20"/>
  <c r="F80" i="18"/>
  <c r="G59" i="20"/>
  <c r="G55" i="20"/>
  <c r="H59" i="20"/>
  <c r="F46" i="23"/>
  <c r="G46" i="23"/>
  <c r="F39" i="23"/>
  <c r="G58" i="20"/>
  <c r="G56" i="20"/>
  <c r="H55" i="20"/>
  <c r="S22" i="23"/>
  <c r="G39" i="23"/>
  <c r="H56" i="20"/>
  <c r="S23" i="18"/>
  <c r="H51" i="20"/>
  <c r="H53" i="20"/>
  <c r="H57" i="20"/>
  <c r="G53" i="20"/>
  <c r="G57" i="20"/>
  <c r="H54" i="20"/>
  <c r="G54" i="20"/>
  <c r="T10" i="20"/>
  <c r="T16" i="20"/>
  <c r="T6" i="20"/>
  <c r="S34" i="18"/>
  <c r="J77" i="18" s="1"/>
  <c r="S20" i="18"/>
  <c r="S7" i="18"/>
  <c r="S11" i="18"/>
  <c r="I84" i="18"/>
  <c r="T14" i="23"/>
  <c r="T21" i="23"/>
  <c r="T20" i="23"/>
  <c r="I48" i="23" s="1"/>
  <c r="T19" i="23"/>
  <c r="T13" i="23"/>
  <c r="T18" i="23"/>
  <c r="T9" i="20"/>
  <c r="T7" i="23"/>
  <c r="T12" i="23"/>
  <c r="T9" i="23"/>
  <c r="J61" i="20"/>
  <c r="J62" i="20"/>
  <c r="E59" i="18"/>
  <c r="E60" i="18"/>
  <c r="E61" i="18"/>
  <c r="F67" i="18"/>
  <c r="AR42" i="18"/>
  <c r="AR8" i="18"/>
  <c r="G87" i="18" s="1"/>
  <c r="G91" i="18" l="1"/>
  <c r="G92" i="18"/>
  <c r="K75" i="20"/>
  <c r="G89" i="18"/>
  <c r="J68" i="20"/>
  <c r="J66" i="20"/>
  <c r="J67" i="20"/>
  <c r="I85" i="18"/>
  <c r="J64" i="20"/>
  <c r="J65" i="20"/>
  <c r="J56" i="20"/>
  <c r="S10" i="18"/>
  <c r="J86" i="18" s="1"/>
  <c r="I86" i="18"/>
  <c r="S6" i="18"/>
  <c r="I89" i="18"/>
  <c r="J50" i="23"/>
  <c r="I47" i="23"/>
  <c r="I49" i="23"/>
  <c r="I81" i="18"/>
  <c r="J59" i="20"/>
  <c r="J63" i="20"/>
  <c r="J60" i="20"/>
  <c r="F68" i="18"/>
  <c r="J58" i="20"/>
  <c r="J57" i="20"/>
  <c r="J55" i="20"/>
  <c r="S9" i="18"/>
  <c r="S44" i="18"/>
  <c r="S13" i="23"/>
  <c r="S21" i="23"/>
  <c r="S14" i="23"/>
  <c r="I46" i="23"/>
  <c r="S18" i="23"/>
  <c r="S19" i="23"/>
  <c r="S20" i="23"/>
  <c r="J48" i="23" s="1"/>
  <c r="S7" i="23"/>
  <c r="S9" i="23"/>
  <c r="S12" i="23"/>
  <c r="I39" i="23"/>
  <c r="T8" i="20"/>
  <c r="J53" i="20"/>
  <c r="T19" i="20"/>
  <c r="K58" i="20" s="1"/>
  <c r="J54" i="20"/>
  <c r="T31" i="20"/>
  <c r="J51" i="20"/>
  <c r="T21" i="20"/>
  <c r="J52" i="20"/>
  <c r="I82" i="18"/>
  <c r="K74" i="20" l="1"/>
  <c r="K76" i="20"/>
  <c r="J93" i="18"/>
  <c r="J94" i="18"/>
  <c r="K51" i="20"/>
  <c r="K71" i="20"/>
  <c r="K69" i="20"/>
  <c r="K70" i="20"/>
  <c r="K66" i="20"/>
  <c r="K68" i="20"/>
  <c r="K67" i="20"/>
  <c r="I83" i="18"/>
  <c r="K61" i="20"/>
  <c r="K64" i="20"/>
  <c r="K65" i="20"/>
  <c r="K62" i="20"/>
  <c r="S8" i="18"/>
  <c r="J87" i="18" s="1"/>
  <c r="I87" i="18"/>
  <c r="J47" i="23"/>
  <c r="J49" i="23"/>
  <c r="K59" i="20"/>
  <c r="K63" i="20"/>
  <c r="K60" i="20"/>
  <c r="K55" i="20"/>
  <c r="J46" i="23"/>
  <c r="K57" i="20"/>
  <c r="K56" i="20"/>
  <c r="J39" i="23"/>
  <c r="K52" i="20"/>
  <c r="K54" i="20"/>
  <c r="K53" i="20"/>
  <c r="S42" i="18"/>
  <c r="J92" i="18" s="1"/>
  <c r="J91" i="18" l="1"/>
  <c r="J89" i="18"/>
  <c r="AS5" i="20"/>
  <c r="AR6" i="23"/>
  <c r="AR16" i="23"/>
  <c r="AR10" i="23"/>
  <c r="AR17" i="23"/>
  <c r="AR5" i="23"/>
  <c r="G31" i="19"/>
  <c r="F69" i="18"/>
  <c r="F76" i="18"/>
  <c r="F44" i="23" l="1"/>
  <c r="F45" i="23"/>
  <c r="F40" i="23"/>
  <c r="F43" i="23"/>
  <c r="F74" i="18"/>
  <c r="F75" i="18"/>
  <c r="F64" i="18"/>
  <c r="F63" i="18"/>
  <c r="F38" i="17"/>
  <c r="G30" i="19"/>
  <c r="F41" i="23"/>
  <c r="F42" i="23"/>
  <c r="F71" i="18"/>
  <c r="F72" i="18"/>
  <c r="F66" i="18"/>
  <c r="F70" i="18"/>
  <c r="G29" i="19"/>
  <c r="F35" i="23"/>
  <c r="F37" i="23"/>
  <c r="F36" i="23"/>
  <c r="F38" i="23"/>
  <c r="F62" i="18"/>
  <c r="F65" i="18"/>
  <c r="G25" i="19"/>
  <c r="G26" i="19"/>
  <c r="F33" i="23"/>
  <c r="G28" i="19"/>
  <c r="F61" i="18"/>
  <c r="F34" i="23"/>
  <c r="F56" i="18"/>
  <c r="F59" i="18"/>
  <c r="F60" i="18"/>
  <c r="F31" i="17"/>
  <c r="F33" i="17"/>
  <c r="F55" i="18"/>
  <c r="F30" i="17"/>
  <c r="F36" i="17"/>
  <c r="F35" i="17"/>
  <c r="T5" i="20"/>
  <c r="G23" i="19"/>
  <c r="G24" i="19"/>
  <c r="F34" i="17"/>
  <c r="F28" i="17"/>
  <c r="F32" i="17"/>
  <c r="G50" i="20"/>
  <c r="F58" i="18"/>
  <c r="F57" i="18"/>
  <c r="G27" i="19"/>
  <c r="F37" i="17"/>
  <c r="F29" i="17"/>
  <c r="F50" i="20" l="1"/>
  <c r="AM16" i="23"/>
  <c r="AM10" i="23"/>
  <c r="AM17" i="23"/>
  <c r="G45" i="23" s="1"/>
  <c r="AM5" i="23"/>
  <c r="AR14" i="18"/>
  <c r="AR35" i="18"/>
  <c r="G84" i="18" s="1"/>
  <c r="AM6" i="23"/>
  <c r="E58" i="18"/>
  <c r="AR5" i="18"/>
  <c r="F24" i="19"/>
  <c r="F25" i="19"/>
  <c r="F26" i="19"/>
  <c r="F27" i="19"/>
  <c r="F28" i="19"/>
  <c r="F29" i="19"/>
  <c r="F30" i="19"/>
  <c r="F31" i="19"/>
  <c r="F23" i="19"/>
  <c r="E56" i="18"/>
  <c r="E57" i="18"/>
  <c r="E55" i="18"/>
  <c r="E29" i="17"/>
  <c r="E30" i="17"/>
  <c r="E31" i="17"/>
  <c r="E32" i="17"/>
  <c r="E33" i="17"/>
  <c r="E34" i="17"/>
  <c r="E35" i="17"/>
  <c r="E36" i="17"/>
  <c r="E37" i="17"/>
  <c r="E38" i="17"/>
  <c r="E28" i="17"/>
  <c r="T17" i="23" a="1"/>
  <c r="T5" i="23" a="1"/>
  <c r="T16" i="23" a="1"/>
  <c r="T10" i="23" a="1"/>
  <c r="T6" i="23" a="1"/>
  <c r="G81" i="18" l="1"/>
  <c r="G82" i="18"/>
  <c r="G73" i="18"/>
  <c r="G79" i="18"/>
  <c r="G69" i="18"/>
  <c r="G88" i="18"/>
  <c r="G68" i="18"/>
  <c r="G67" i="18"/>
  <c r="G42" i="23"/>
  <c r="G44" i="23"/>
  <c r="G40" i="23"/>
  <c r="G43" i="23"/>
  <c r="G64" i="18"/>
  <c r="G38" i="23"/>
  <c r="G41" i="23"/>
  <c r="G37" i="23"/>
  <c r="G35" i="23"/>
  <c r="G34" i="23"/>
  <c r="G33" i="23"/>
  <c r="G36" i="23"/>
  <c r="G59" i="18"/>
  <c r="G60" i="18"/>
  <c r="T17" i="23"/>
  <c r="I45" i="23" s="1"/>
  <c r="T5" i="23"/>
  <c r="T6" i="23"/>
  <c r="T16" i="23"/>
  <c r="T10" i="23"/>
  <c r="AS7" i="19"/>
  <c r="AS11" i="19"/>
  <c r="AS12" i="19"/>
  <c r="AS9" i="19"/>
  <c r="AS10" i="19"/>
  <c r="AS13" i="19"/>
  <c r="AS8" i="19"/>
  <c r="AS5" i="19"/>
  <c r="AS6" i="19"/>
  <c r="AR13" i="18"/>
  <c r="AR14" i="17"/>
  <c r="AR6" i="17"/>
  <c r="AR18" i="17"/>
  <c r="AR17" i="17"/>
  <c r="AR15" i="17"/>
  <c r="AR8" i="17"/>
  <c r="AR7" i="17"/>
  <c r="AR11" i="17"/>
  <c r="AR16" i="17"/>
  <c r="AR10" i="17"/>
  <c r="AR13" i="17"/>
  <c r="AR9" i="17"/>
  <c r="G83" i="18" l="1"/>
  <c r="G85" i="18"/>
  <c r="G78" i="18"/>
  <c r="G80" i="18"/>
  <c r="G63" i="18"/>
  <c r="G41" i="17"/>
  <c r="H24" i="19"/>
  <c r="G40" i="17"/>
  <c r="G39" i="17"/>
  <c r="G75" i="18"/>
  <c r="G76" i="18"/>
  <c r="I42" i="23"/>
  <c r="I44" i="23"/>
  <c r="I40" i="23"/>
  <c r="I43" i="23"/>
  <c r="G72" i="18"/>
  <c r="G74" i="18"/>
  <c r="G70" i="18"/>
  <c r="G71" i="18"/>
  <c r="I38" i="23"/>
  <c r="I41" i="23"/>
  <c r="G65" i="18"/>
  <c r="G66" i="18"/>
  <c r="G62" i="18"/>
  <c r="I35" i="23"/>
  <c r="I37" i="23"/>
  <c r="I34" i="23"/>
  <c r="I36" i="23"/>
  <c r="G58" i="18"/>
  <c r="G61" i="18"/>
  <c r="S6" i="23"/>
  <c r="I33" i="23"/>
  <c r="H31" i="19"/>
  <c r="H30" i="19"/>
  <c r="H26" i="19"/>
  <c r="H25" i="19"/>
  <c r="S17" i="23"/>
  <c r="J45" i="23" s="1"/>
  <c r="S5" i="23"/>
  <c r="G38" i="17"/>
  <c r="S10" i="23"/>
  <c r="S16" i="23"/>
  <c r="J50" i="20"/>
  <c r="G37" i="17"/>
  <c r="H50" i="20"/>
  <c r="G34" i="17"/>
  <c r="H27" i="19"/>
  <c r="H23" i="19"/>
  <c r="G30" i="17"/>
  <c r="G55" i="18"/>
  <c r="G56" i="18"/>
  <c r="G31" i="17"/>
  <c r="G57" i="18"/>
  <c r="G32" i="17"/>
  <c r="G28" i="17"/>
  <c r="S35" i="18"/>
  <c r="J84" i="18" s="1"/>
  <c r="I80" i="18"/>
  <c r="G29" i="17"/>
  <c r="G33" i="17"/>
  <c r="G36" i="17"/>
  <c r="G35" i="17"/>
  <c r="S17" i="17"/>
  <c r="S15" i="17"/>
  <c r="S11" i="17"/>
  <c r="S18" i="17"/>
  <c r="S16" i="17"/>
  <c r="S10" i="17"/>
  <c r="S8" i="17"/>
  <c r="S9" i="17"/>
  <c r="J31" i="19"/>
  <c r="H29" i="19"/>
  <c r="H28" i="19"/>
  <c r="T7" i="19"/>
  <c r="J81" i="18" l="1"/>
  <c r="J82" i="18"/>
  <c r="I73" i="18"/>
  <c r="I79" i="18"/>
  <c r="I67" i="18"/>
  <c r="I69" i="18"/>
  <c r="I88" i="18"/>
  <c r="I63" i="18"/>
  <c r="I68" i="18"/>
  <c r="S13" i="17"/>
  <c r="J41" i="17" s="1"/>
  <c r="I41" i="17"/>
  <c r="S14" i="17"/>
  <c r="I40" i="17"/>
  <c r="S7" i="17"/>
  <c r="J39" i="17" s="1"/>
  <c r="I39" i="17"/>
  <c r="I76" i="18"/>
  <c r="I78" i="18"/>
  <c r="J40" i="23"/>
  <c r="J43" i="23"/>
  <c r="J42" i="23"/>
  <c r="J44" i="23"/>
  <c r="I74" i="18"/>
  <c r="I75" i="18"/>
  <c r="I71" i="18"/>
  <c r="I72" i="18"/>
  <c r="J38" i="23"/>
  <c r="J41" i="23"/>
  <c r="I66" i="18"/>
  <c r="I70" i="18"/>
  <c r="I60" i="18"/>
  <c r="I64" i="18"/>
  <c r="I62" i="18"/>
  <c r="I65" i="18"/>
  <c r="J37" i="23"/>
  <c r="J35" i="23"/>
  <c r="J36" i="23"/>
  <c r="I61" i="18"/>
  <c r="S14" i="18"/>
  <c r="I59" i="18"/>
  <c r="S6" i="17"/>
  <c r="J34" i="23"/>
  <c r="I58" i="18"/>
  <c r="J33" i="23"/>
  <c r="K50" i="20"/>
  <c r="E86" i="20" s="1"/>
  <c r="S5" i="18"/>
  <c r="J88" i="18" s="1"/>
  <c r="I29" i="17"/>
  <c r="I28" i="17"/>
  <c r="J26" i="19"/>
  <c r="J25" i="19"/>
  <c r="T9" i="19"/>
  <c r="T13" i="19"/>
  <c r="J28" i="19"/>
  <c r="T8" i="19"/>
  <c r="J29" i="19"/>
  <c r="T5" i="19"/>
  <c r="J30" i="19"/>
  <c r="J27" i="19"/>
  <c r="T10" i="19"/>
  <c r="J24" i="19"/>
  <c r="T11" i="19"/>
  <c r="T6" i="19"/>
  <c r="J23" i="19"/>
  <c r="T12" i="19"/>
  <c r="S13" i="18"/>
  <c r="J85" i="18" s="1"/>
  <c r="I57" i="18"/>
  <c r="I55" i="18"/>
  <c r="I56" i="18"/>
  <c r="I38" i="17"/>
  <c r="I36" i="17"/>
  <c r="I37" i="17"/>
  <c r="I33" i="17"/>
  <c r="I31" i="17"/>
  <c r="I35" i="17"/>
  <c r="I30" i="17"/>
  <c r="I34" i="17"/>
  <c r="I32" i="17"/>
  <c r="E50" i="20" l="1"/>
  <c r="E85" i="20"/>
  <c r="E77" i="20"/>
  <c r="E81" i="20"/>
  <c r="E82" i="20"/>
  <c r="E80" i="20"/>
  <c r="E84" i="20"/>
  <c r="E83" i="20"/>
  <c r="E79" i="20"/>
  <c r="E76" i="20"/>
  <c r="E72" i="20"/>
  <c r="E73" i="20"/>
  <c r="E78" i="20"/>
  <c r="E75" i="20"/>
  <c r="E74" i="20"/>
  <c r="E58" i="20"/>
  <c r="E55" i="20"/>
  <c r="E54" i="20"/>
  <c r="E56" i="20"/>
  <c r="E62" i="20"/>
  <c r="E70" i="20"/>
  <c r="E66" i="20"/>
  <c r="E57" i="20"/>
  <c r="E65" i="20"/>
  <c r="E68" i="20"/>
  <c r="E52" i="20"/>
  <c r="E61" i="20"/>
  <c r="E69" i="20"/>
  <c r="E63" i="20"/>
  <c r="E67" i="20"/>
  <c r="E53" i="20"/>
  <c r="E64" i="20"/>
  <c r="E71" i="20"/>
  <c r="E59" i="20"/>
  <c r="E60" i="20"/>
  <c r="E51" i="20"/>
  <c r="J80" i="18"/>
  <c r="J83" i="18"/>
  <c r="J73" i="18"/>
  <c r="J79" i="18"/>
  <c r="J68" i="18"/>
  <c r="J67" i="18"/>
  <c r="J40" i="17"/>
  <c r="J76" i="18"/>
  <c r="J78" i="18"/>
  <c r="J74" i="18"/>
  <c r="J75" i="18"/>
  <c r="J69" i="18"/>
  <c r="J64" i="18"/>
  <c r="J63" i="18"/>
  <c r="J71" i="18"/>
  <c r="J72" i="18"/>
  <c r="J66" i="18"/>
  <c r="J70" i="18"/>
  <c r="J62" i="18"/>
  <c r="J65" i="18"/>
  <c r="J61" i="18"/>
  <c r="J59" i="18"/>
  <c r="J60" i="18"/>
  <c r="J58" i="18"/>
  <c r="K31" i="19"/>
  <c r="K24" i="19"/>
  <c r="J37" i="17"/>
  <c r="J56" i="18"/>
  <c r="J55" i="18"/>
  <c r="J57" i="18"/>
  <c r="J36" i="17"/>
  <c r="J28" i="17"/>
  <c r="J32" i="17"/>
  <c r="J33" i="17"/>
  <c r="J38" i="17"/>
  <c r="J34" i="17"/>
  <c r="J35" i="17"/>
  <c r="J29" i="17"/>
  <c r="K30" i="19"/>
  <c r="K25" i="19"/>
  <c r="K26" i="19"/>
  <c r="K29" i="19"/>
  <c r="K28" i="19"/>
  <c r="K27" i="19"/>
  <c r="K23" i="19"/>
  <c r="J30" i="17"/>
  <c r="J31" i="17"/>
  <c r="D58" i="18" l="1"/>
  <c r="D72" i="18"/>
  <c r="D76" i="18"/>
  <c r="D81" i="18"/>
  <c r="D71" i="18"/>
  <c r="D63" i="18"/>
  <c r="D68" i="18"/>
  <c r="D56" i="18"/>
  <c r="D65" i="18"/>
  <c r="D69" i="18"/>
  <c r="D79" i="18"/>
  <c r="D88" i="18"/>
  <c r="D60" i="18"/>
  <c r="D59" i="18"/>
  <c r="D64" i="18"/>
  <c r="D62" i="18"/>
  <c r="D75" i="18"/>
  <c r="D73" i="18"/>
  <c r="D85" i="18"/>
  <c r="D61" i="18"/>
  <c r="D70" i="18"/>
  <c r="D74" i="18"/>
  <c r="D83" i="18"/>
  <c r="D57" i="18"/>
  <c r="D67" i="18"/>
  <c r="D95" i="18"/>
  <c r="D94" i="18"/>
  <c r="D90" i="18"/>
  <c r="D92" i="18"/>
  <c r="D77" i="18"/>
  <c r="D93" i="18"/>
  <c r="D86" i="18"/>
  <c r="D87" i="18"/>
  <c r="D89" i="18"/>
  <c r="D91" i="18"/>
  <c r="D84" i="18"/>
  <c r="D66" i="18"/>
  <c r="D78" i="18"/>
  <c r="D80" i="18"/>
  <c r="D82" i="18"/>
  <c r="D55" i="18"/>
</calcChain>
</file>

<file path=xl/sharedStrings.xml><?xml version="1.0" encoding="utf-8"?>
<sst xmlns="http://schemas.openxmlformats.org/spreadsheetml/2006/main" count="1602" uniqueCount="472">
  <si>
    <t>Event 1</t>
  </si>
  <si>
    <t>Position</t>
  </si>
  <si>
    <t>Name</t>
  </si>
  <si>
    <t>Division</t>
  </si>
  <si>
    <t>C.B.</t>
  </si>
  <si>
    <t>Points</t>
  </si>
  <si>
    <t>M1</t>
  </si>
  <si>
    <t>New</t>
  </si>
  <si>
    <t>Chip Time</t>
  </si>
  <si>
    <t>M2</t>
  </si>
  <si>
    <t>Hayley Parry</t>
  </si>
  <si>
    <t>Mark Emmett</t>
  </si>
  <si>
    <t>Darren Readman</t>
  </si>
  <si>
    <t>Andrew Newton</t>
  </si>
  <si>
    <t>Steph Cook</t>
  </si>
  <si>
    <t>Bonus 5K</t>
  </si>
  <si>
    <t>Bonus 5M</t>
  </si>
  <si>
    <t>Bonus 10K</t>
  </si>
  <si>
    <t>Bonus 10M</t>
  </si>
  <si>
    <t>Bonus Half Marathon</t>
  </si>
  <si>
    <t>C.B. Bonus Points</t>
  </si>
  <si>
    <t>Bonus for 8 completed Events</t>
  </si>
  <si>
    <t>Pos.</t>
  </si>
  <si>
    <t>Total Race Points</t>
  </si>
  <si>
    <t>Bonus Points</t>
  </si>
  <si>
    <t>Number of Events</t>
  </si>
  <si>
    <t xml:space="preserve">Points
(Best of 8) </t>
  </si>
  <si>
    <t>Total Points</t>
  </si>
  <si>
    <t>1 Woodcote 10k.</t>
  </si>
  <si>
    <t>Tom Broughton</t>
  </si>
  <si>
    <t>Bonus 5k</t>
  </si>
  <si>
    <t>Bonus 5m</t>
  </si>
  <si>
    <t>Bonus 10k</t>
  </si>
  <si>
    <t>Bonus 10m</t>
  </si>
  <si>
    <t>Bonus half marathon</t>
  </si>
  <si>
    <t>Total CB Bonus Points</t>
  </si>
  <si>
    <t>5 point bonus for 8 events</t>
  </si>
  <si>
    <t>Damian Stanley</t>
  </si>
  <si>
    <t>John Gulliver</t>
  </si>
  <si>
    <t>Points
(Best of 8)</t>
  </si>
  <si>
    <t>Mandy Sturdy</t>
  </si>
  <si>
    <t>Joseph Lynch</t>
  </si>
  <si>
    <t>Race Points (Best of 8)</t>
  </si>
  <si>
    <t>Kevin Parrey</t>
  </si>
  <si>
    <t>Woodcote 10K</t>
  </si>
  <si>
    <t>Men D1</t>
  </si>
  <si>
    <t>Ladies D1</t>
  </si>
  <si>
    <t>Men D2</t>
  </si>
  <si>
    <t>Ladies D2</t>
  </si>
  <si>
    <t>Freshers</t>
  </si>
  <si>
    <t>Nick Shott</t>
  </si>
  <si>
    <t>Nick Lowen</t>
  </si>
  <si>
    <t>L2</t>
  </si>
  <si>
    <t>Sarah Fish</t>
  </si>
  <si>
    <t>Janette Dixon</t>
  </si>
  <si>
    <t>Adrian Parry</t>
  </si>
  <si>
    <t>Samantha Probets</t>
  </si>
  <si>
    <t>L1</t>
  </si>
  <si>
    <t>Sue Graham</t>
  </si>
  <si>
    <t>Tom Clarke</t>
  </si>
  <si>
    <t>Sharon Burtenshaw</t>
  </si>
  <si>
    <t>Yes</t>
  </si>
  <si>
    <t>Paul Ridgley</t>
  </si>
  <si>
    <t>Eve Pilley</t>
  </si>
  <si>
    <t>Sue Emmett</t>
  </si>
  <si>
    <t>Aaron Lamb</t>
  </si>
  <si>
    <t>Chris Haighton</t>
  </si>
  <si>
    <t>Rachel Li</t>
  </si>
  <si>
    <t>Craig Rose</t>
  </si>
  <si>
    <t>1 Horspath Parkrun 5k</t>
  </si>
  <si>
    <t>Thame Runners Club Championship 2024</t>
  </si>
  <si>
    <t>Sunday 7 January</t>
  </si>
  <si>
    <t>Horspath Parkrun 5K</t>
  </si>
  <si>
    <t>Saturday  3 February</t>
  </si>
  <si>
    <t>39:56</t>
  </si>
  <si>
    <t>James Weaver</t>
  </si>
  <si>
    <t>Ken Wilsher</t>
  </si>
  <si>
    <t>43:07</t>
  </si>
  <si>
    <t>45:46</t>
  </si>
  <si>
    <t>46:03</t>
  </si>
  <si>
    <t>46:34</t>
  </si>
  <si>
    <t>47:48</t>
  </si>
  <si>
    <t>48:32</t>
  </si>
  <si>
    <t>48:45</t>
  </si>
  <si>
    <t>49:02</t>
  </si>
  <si>
    <t>51:23</t>
  </si>
  <si>
    <t>54:38</t>
  </si>
  <si>
    <t>55:17</t>
  </si>
  <si>
    <t>56:05</t>
  </si>
  <si>
    <t>57:09</t>
  </si>
  <si>
    <t>58:58</t>
  </si>
  <si>
    <t>53:20</t>
  </si>
  <si>
    <t>278 finishers</t>
  </si>
  <si>
    <t>Time</t>
  </si>
  <si>
    <t>Harry Pettingell</t>
  </si>
  <si>
    <t>Andrew Gray</t>
  </si>
  <si>
    <t>Oliver Newell</t>
  </si>
  <si>
    <t>Charlie Pughe</t>
  </si>
  <si>
    <t>Event 2(M)</t>
  </si>
  <si>
    <t>Horspath XC (Div 2)</t>
  </si>
  <si>
    <t>Saturday 10 February</t>
  </si>
  <si>
    <t>Event 2(L)</t>
  </si>
  <si>
    <t>97 finishers</t>
  </si>
  <si>
    <t>70 finishers</t>
  </si>
  <si>
    <t>Adam Swanson</t>
  </si>
  <si>
    <t>Duncan Green</t>
  </si>
  <si>
    <t>Robert Pettingell</t>
  </si>
  <si>
    <t>Dom Brockington</t>
  </si>
  <si>
    <t>36.11</t>
  </si>
  <si>
    <t>40.35</t>
  </si>
  <si>
    <t>41.57</t>
  </si>
  <si>
    <t>43.01</t>
  </si>
  <si>
    <t>43.49</t>
  </si>
  <si>
    <t>43.54</t>
  </si>
  <si>
    <t>45.47</t>
  </si>
  <si>
    <t>46.25</t>
  </si>
  <si>
    <t>46.48</t>
  </si>
  <si>
    <t>48.17</t>
  </si>
  <si>
    <t>48.22</t>
  </si>
  <si>
    <t>49.50</t>
  </si>
  <si>
    <t>50.08</t>
  </si>
  <si>
    <t>53.18</t>
  </si>
  <si>
    <t>Sarah Green</t>
  </si>
  <si>
    <t>Hannah Calderwood</t>
  </si>
  <si>
    <t>Emma Pughe</t>
  </si>
  <si>
    <t>Felicity Hindle</t>
  </si>
  <si>
    <t>Lucy Duncan</t>
  </si>
  <si>
    <t>Amanda Mitchell</t>
  </si>
  <si>
    <t>27.00</t>
  </si>
  <si>
    <t>33.20</t>
  </si>
  <si>
    <t>2 Horspath XC(M)</t>
  </si>
  <si>
    <t>2 Horspath XC(L)</t>
  </si>
  <si>
    <t>Event 3</t>
  </si>
  <si>
    <t>Berkhamsted Half Mara</t>
  </si>
  <si>
    <t>Sunday 3 March</t>
  </si>
  <si>
    <t>951 finishers</t>
  </si>
  <si>
    <t>Thomas Broughton</t>
  </si>
  <si>
    <t>Simon Lyddon</t>
  </si>
  <si>
    <t>Martin Anderson</t>
  </si>
  <si>
    <t>Lucy Driver</t>
  </si>
  <si>
    <t>36</t>
  </si>
  <si>
    <t>60</t>
  </si>
  <si>
    <t>84</t>
  </si>
  <si>
    <t>141</t>
  </si>
  <si>
    <t>215</t>
  </si>
  <si>
    <t>255</t>
  </si>
  <si>
    <t>286</t>
  </si>
  <si>
    <t>305</t>
  </si>
  <si>
    <t>410</t>
  </si>
  <si>
    <t>420</t>
  </si>
  <si>
    <t>470</t>
  </si>
  <si>
    <t>471</t>
  </si>
  <si>
    <t>674</t>
  </si>
  <si>
    <t>811</t>
  </si>
  <si>
    <t>824</t>
  </si>
  <si>
    <t>01:24:16</t>
  </si>
  <si>
    <t>01:27:46</t>
  </si>
  <si>
    <t>01:30:27</t>
  </si>
  <si>
    <t>01:35:41</t>
  </si>
  <si>
    <t>01:40:50</t>
  </si>
  <si>
    <t>01:42:50</t>
  </si>
  <si>
    <t>01:44:21</t>
  </si>
  <si>
    <t>01:45:23</t>
  </si>
  <si>
    <t>01:50:18</t>
  </si>
  <si>
    <t>01:50:46</t>
  </si>
  <si>
    <t>01:53:16</t>
  </si>
  <si>
    <t>01:53:17</t>
  </si>
  <si>
    <t>02:03:45</t>
  </si>
  <si>
    <t>02:13:59</t>
  </si>
  <si>
    <t>02:15:47</t>
  </si>
  <si>
    <t>3 Berkhamsted Half</t>
  </si>
  <si>
    <t>Natasha Harrison</t>
  </si>
  <si>
    <t>James Dixon</t>
  </si>
  <si>
    <t>Sheena Patel</t>
  </si>
  <si>
    <t>Thame Runners Freshers Championship 2024</t>
  </si>
  <si>
    <t>118 finishers</t>
  </si>
  <si>
    <t>2 Berkhamsted 5M</t>
  </si>
  <si>
    <t>Event 2</t>
  </si>
  <si>
    <t>Berkhamsted 5M</t>
  </si>
  <si>
    <t>1.00.59</t>
  </si>
  <si>
    <t>1.02.22</t>
  </si>
  <si>
    <t>484 finishers</t>
  </si>
  <si>
    <t>Bicester Parkrun 5K</t>
  </si>
  <si>
    <t>Saturday  16 March</t>
  </si>
  <si>
    <t>Rachel Robertson</t>
  </si>
  <si>
    <t>Richard Harris</t>
  </si>
  <si>
    <t>Gail Watson</t>
  </si>
  <si>
    <t>Kirsty Cunningham</t>
  </si>
  <si>
    <t>Craig Maddock</t>
  </si>
  <si>
    <t>237 finishers</t>
  </si>
  <si>
    <t>3 Bicester Parkrun 5k</t>
  </si>
  <si>
    <t>Event 4</t>
  </si>
  <si>
    <t>Reading 1020 10M</t>
  </si>
  <si>
    <t>Sunday 24 March</t>
  </si>
  <si>
    <t>David Haggart</t>
  </si>
  <si>
    <t>1.23.36</t>
  </si>
  <si>
    <t>1.08.55</t>
  </si>
  <si>
    <t>1.14.35</t>
  </si>
  <si>
    <t>1.18.12</t>
  </si>
  <si>
    <t>1.18.53</t>
  </si>
  <si>
    <t>1.20.41</t>
  </si>
  <si>
    <t>1.21.52</t>
  </si>
  <si>
    <t>1.22.06</t>
  </si>
  <si>
    <t>1.25.55</t>
  </si>
  <si>
    <t>1.26.27</t>
  </si>
  <si>
    <t>1.28.33</t>
  </si>
  <si>
    <t>1.28.34</t>
  </si>
  <si>
    <t>1.32.57</t>
  </si>
  <si>
    <t>1.36.33</t>
  </si>
  <si>
    <t>1.50.52</t>
  </si>
  <si>
    <t>Ken Willsher</t>
  </si>
  <si>
    <t>4 Reading 1020 10M</t>
  </si>
  <si>
    <t>168 finishers</t>
  </si>
  <si>
    <t>Aylesbury Parkrun 5K</t>
  </si>
  <si>
    <t>Saturday  13 April</t>
  </si>
  <si>
    <t>Sheila Wigglesworth</t>
  </si>
  <si>
    <t>151 finishers</t>
  </si>
  <si>
    <t>4 Aylesbury Parkrun 5k</t>
  </si>
  <si>
    <t>Event 5</t>
  </si>
  <si>
    <t>Hughenden Manor 10K</t>
  </si>
  <si>
    <t>Saturday 13 April</t>
  </si>
  <si>
    <t>177 finishers</t>
  </si>
  <si>
    <t>Tetiana Fomenko</t>
  </si>
  <si>
    <t>Timos Moraitinis</t>
  </si>
  <si>
    <t>Jon Pilley</t>
  </si>
  <si>
    <t>Berwyn Prichard-Jones</t>
  </si>
  <si>
    <t>38.32</t>
  </si>
  <si>
    <t>44.08</t>
  </si>
  <si>
    <t>47.08</t>
  </si>
  <si>
    <t>48.54</t>
  </si>
  <si>
    <t>51.10</t>
  </si>
  <si>
    <t>52.45</t>
  </si>
  <si>
    <t>53.25</t>
  </si>
  <si>
    <t>53.44</t>
  </si>
  <si>
    <t>55.32</t>
  </si>
  <si>
    <t>57.09</t>
  </si>
  <si>
    <t>57.43</t>
  </si>
  <si>
    <t>58.07</t>
  </si>
  <si>
    <t>58.15</t>
  </si>
  <si>
    <t>58.35</t>
  </si>
  <si>
    <t>1.01.40</t>
  </si>
  <si>
    <t>1.03.14</t>
  </si>
  <si>
    <t>1.03.23</t>
  </si>
  <si>
    <t>1.04.41</t>
  </si>
  <si>
    <t>1.09.32</t>
  </si>
  <si>
    <t>1.14.39</t>
  </si>
  <si>
    <t>1.18.52</t>
  </si>
  <si>
    <t>5 Hughenden 10k</t>
  </si>
  <si>
    <t>Event 6</t>
  </si>
  <si>
    <t>Ridge Off Roader 10K</t>
  </si>
  <si>
    <t>Sunday 19 May</t>
  </si>
  <si>
    <t>127 finishers</t>
  </si>
  <si>
    <t>Charlie Mclaren</t>
  </si>
  <si>
    <t>Christian Plumb</t>
  </si>
  <si>
    <t>Peter Neal</t>
  </si>
  <si>
    <t>6 Ridge Off Roader 10k</t>
  </si>
  <si>
    <t>5 Ridge Off Roader 10k</t>
  </si>
  <si>
    <t>1.11.26</t>
  </si>
  <si>
    <t>Event 7</t>
  </si>
  <si>
    <t>Wargrave 10K</t>
  </si>
  <si>
    <t>Sunday 16 June</t>
  </si>
  <si>
    <t>348 finishers</t>
  </si>
  <si>
    <t>Saturday 8 June</t>
  </si>
  <si>
    <t>149 finishers</t>
  </si>
  <si>
    <t>Lauren Walden-Pidding</t>
  </si>
  <si>
    <t>Yes*</t>
  </si>
  <si>
    <t>6 Horspath Parkrun 5k</t>
  </si>
  <si>
    <t>7 Wargrave 10k</t>
  </si>
  <si>
    <t>Event 8</t>
  </si>
  <si>
    <t>Waddesdon 5K</t>
  </si>
  <si>
    <t>Wednesday 17 July</t>
  </si>
  <si>
    <t>284 finishers</t>
  </si>
  <si>
    <t>Jordan Bayliss</t>
  </si>
  <si>
    <t>Tom Edgington</t>
  </si>
  <si>
    <t>Jonathan Dadson</t>
  </si>
  <si>
    <t>Georgia Cahill</t>
  </si>
  <si>
    <t>Simon Walker-Tilby</t>
  </si>
  <si>
    <t>Gareth Packham</t>
  </si>
  <si>
    <t>Victoria Inglis-Smith</t>
  </si>
  <si>
    <t>Punita Mark</t>
  </si>
  <si>
    <t>Verity Armstrong</t>
  </si>
  <si>
    <t>Emma Keys</t>
  </si>
  <si>
    <t>James Canter</t>
  </si>
  <si>
    <t>Emmaline Sparkes</t>
  </si>
  <si>
    <t>Emily Harbour</t>
  </si>
  <si>
    <t>Phil Salisbury</t>
  </si>
  <si>
    <t>Kayla Hoey</t>
  </si>
  <si>
    <t>Shelley Bennett</t>
  </si>
  <si>
    <t>Lesley Shaw</t>
  </si>
  <si>
    <t>Ben Bennett</t>
  </si>
  <si>
    <t>Donna Clarke</t>
  </si>
  <si>
    <t>Jane Hooper</t>
  </si>
  <si>
    <t>John Tudor</t>
  </si>
  <si>
    <t>Sara Carter</t>
  </si>
  <si>
    <t>Reg Gale</t>
  </si>
  <si>
    <t>Karen Scanes</t>
  </si>
  <si>
    <t>Holly Taplin</t>
  </si>
  <si>
    <t>8 Waddesdon 5k</t>
  </si>
  <si>
    <t>7 Waddesdon 5k</t>
  </si>
  <si>
    <t>CountEvents</t>
  </si>
  <si>
    <t>Event 9</t>
  </si>
  <si>
    <t>Bearbrook 10K</t>
  </si>
  <si>
    <t>Sunday 04 August</t>
  </si>
  <si>
    <t>255 finishers</t>
  </si>
  <si>
    <t>Emmaline Sparks</t>
  </si>
  <si>
    <t>38:04</t>
  </si>
  <si>
    <t>39:50</t>
  </si>
  <si>
    <t>46:32</t>
  </si>
  <si>
    <t>48:11</t>
  </si>
  <si>
    <t>49:46</t>
  </si>
  <si>
    <t>49:53</t>
  </si>
  <si>
    <t>52:06</t>
  </si>
  <si>
    <t>53:07</t>
  </si>
  <si>
    <t>55:20</t>
  </si>
  <si>
    <t>56:58</t>
  </si>
  <si>
    <t>1:05:42</t>
  </si>
  <si>
    <t>1:09:52</t>
  </si>
  <si>
    <t>1.09.52</t>
  </si>
  <si>
    <t>8 Bearbrook 10k</t>
  </si>
  <si>
    <t>9 Bearbrook 10k</t>
  </si>
  <si>
    <t>Event 10</t>
  </si>
  <si>
    <t>Headington 5M</t>
  </si>
  <si>
    <t>Sunday 25 August</t>
  </si>
  <si>
    <t>396 finishers</t>
  </si>
  <si>
    <t>10 Headington 5M</t>
  </si>
  <si>
    <t>Saturday 7 September</t>
  </si>
  <si>
    <t>242 finishers</t>
  </si>
  <si>
    <t>Event 11</t>
  </si>
  <si>
    <t>Cotswold Classic 10M</t>
  </si>
  <si>
    <t>Emily Hollis</t>
  </si>
  <si>
    <t>11 Cotswold Classic 10M</t>
  </si>
  <si>
    <t>347 finishers</t>
  </si>
  <si>
    <t>9 Aylesbury Parkrun 5k</t>
  </si>
  <si>
    <t>Event 12a</t>
  </si>
  <si>
    <t>Oxford Half Mara</t>
  </si>
  <si>
    <t>Sunday 13 October</t>
  </si>
  <si>
    <t>Tom Crowley</t>
  </si>
  <si>
    <t>David Finch</t>
  </si>
  <si>
    <t>Ben Green</t>
  </si>
  <si>
    <t>Chris Davies</t>
  </si>
  <si>
    <t>Susannah Whyte</t>
  </si>
  <si>
    <t>Philip Salisbury</t>
  </si>
  <si>
    <t>Paul Robertson</t>
  </si>
  <si>
    <t>Rebecca Corbould</t>
  </si>
  <si>
    <t>436</t>
  </si>
  <si>
    <t>760</t>
  </si>
  <si>
    <t>922</t>
  </si>
  <si>
    <t>1717</t>
  </si>
  <si>
    <t>3365</t>
  </si>
  <si>
    <t>3536</t>
  </si>
  <si>
    <t>3671</t>
  </si>
  <si>
    <t>3760</t>
  </si>
  <si>
    <t>3773</t>
  </si>
  <si>
    <t>3780</t>
  </si>
  <si>
    <t>3950</t>
  </si>
  <si>
    <t>4376</t>
  </si>
  <si>
    <t>4381</t>
  </si>
  <si>
    <t>4415</t>
  </si>
  <si>
    <t>4663</t>
  </si>
  <si>
    <t>6203</t>
  </si>
  <si>
    <t>6231</t>
  </si>
  <si>
    <t>6642</t>
  </si>
  <si>
    <t>6657</t>
  </si>
  <si>
    <t>6811</t>
  </si>
  <si>
    <t>7310</t>
  </si>
  <si>
    <t>8270</t>
  </si>
  <si>
    <t>9481 finishers</t>
  </si>
  <si>
    <t>Jenny Farnborough-Brown</t>
  </si>
  <si>
    <t>12a Oxford Half</t>
  </si>
  <si>
    <t>Event 12b</t>
  </si>
  <si>
    <t>Frieth Hilly 10K</t>
  </si>
  <si>
    <t>183 finishers</t>
  </si>
  <si>
    <t>Craig Rose </t>
  </si>
  <si>
    <t>Andrew Newton </t>
  </si>
  <si>
    <t>Damian Stanley </t>
  </si>
  <si>
    <t>Tom Clarke </t>
  </si>
  <si>
    <t>Rachel Li </t>
  </si>
  <si>
    <t>Kevin Parrey </t>
  </si>
  <si>
    <t>Tash Harrison </t>
  </si>
  <si>
    <t>Sue Graham </t>
  </si>
  <si>
    <t>James Weaver </t>
  </si>
  <si>
    <t>Tim Harrison </t>
  </si>
  <si>
    <t>Eve Pilley </t>
  </si>
  <si>
    <t>Shelley Bennett </t>
  </si>
  <si>
    <t>Sarah Fish </t>
  </si>
  <si>
    <t>Hayley Parry </t>
  </si>
  <si>
    <t>Jon Pilley  </t>
  </si>
  <si>
    <t>Adrian Parry </t>
  </si>
  <si>
    <t>15 </t>
  </si>
  <si>
    <t>31 </t>
  </si>
  <si>
    <t>40 </t>
  </si>
  <si>
    <t>52 </t>
  </si>
  <si>
    <t>58 </t>
  </si>
  <si>
    <t>74 </t>
  </si>
  <si>
    <t>78 </t>
  </si>
  <si>
    <t>85 </t>
  </si>
  <si>
    <t>86 </t>
  </si>
  <si>
    <t>88 </t>
  </si>
  <si>
    <t>96 </t>
  </si>
  <si>
    <t>111 </t>
  </si>
  <si>
    <t>119 </t>
  </si>
  <si>
    <t>127 </t>
  </si>
  <si>
    <t>149 </t>
  </si>
  <si>
    <t>151 </t>
  </si>
  <si>
    <t>154 </t>
  </si>
  <si>
    <t>44.13 </t>
  </si>
  <si>
    <t>49.31 </t>
  </si>
  <si>
    <t>52.04 </t>
  </si>
  <si>
    <t>53.06 </t>
  </si>
  <si>
    <t>53.25 </t>
  </si>
  <si>
    <t>54.36 </t>
  </si>
  <si>
    <t>55.03 </t>
  </si>
  <si>
    <t>56.28 </t>
  </si>
  <si>
    <t>58.34 </t>
  </si>
  <si>
    <t>59.05 </t>
  </si>
  <si>
    <t>60.09 </t>
  </si>
  <si>
    <t>63.54 </t>
  </si>
  <si>
    <t>64.35 </t>
  </si>
  <si>
    <t>65.15 </t>
  </si>
  <si>
    <t>48.20 </t>
  </si>
  <si>
    <t>50.50 </t>
  </si>
  <si>
    <t>54.40 </t>
  </si>
  <si>
    <t>John Gulliver </t>
  </si>
  <si>
    <t>12b Frieth Hilly 10k</t>
  </si>
  <si>
    <t>Count</t>
  </si>
  <si>
    <t>Tim Harrison</t>
  </si>
  <si>
    <t>Frieth Hilly 5K</t>
  </si>
  <si>
    <t>86 finishers</t>
  </si>
  <si>
    <t>10 Frieth Hilly 5k</t>
  </si>
  <si>
    <t>Marlow 7M</t>
  </si>
  <si>
    <t>Sunday 3 November</t>
  </si>
  <si>
    <t>459 finishers</t>
  </si>
  <si>
    <t>Becca Bullock</t>
  </si>
  <si>
    <t>Andy Burtenshaw</t>
  </si>
  <si>
    <t>David Anstead</t>
  </si>
  <si>
    <t>Saturday 2 November</t>
  </si>
  <si>
    <t>Julie Shea</t>
  </si>
  <si>
    <t>Katy Gardner</t>
  </si>
  <si>
    <t>161 finishers</t>
  </si>
  <si>
    <t>11 Horspath Parkrun 5k</t>
  </si>
  <si>
    <t>Event 13a</t>
  </si>
  <si>
    <t>13a Marlow 7M</t>
  </si>
  <si>
    <t>Event 13b(M)</t>
  </si>
  <si>
    <t xml:space="preserve">Cornbury XC </t>
  </si>
  <si>
    <t>Event 13b(L)</t>
  </si>
  <si>
    <t>Kirsten Lawton</t>
  </si>
  <si>
    <t>311 finishers</t>
  </si>
  <si>
    <t>180 finishers</t>
  </si>
  <si>
    <t>13b Cornbury XC(M)</t>
  </si>
  <si>
    <t>13b Cornbury XC(L)</t>
  </si>
  <si>
    <t>Event 14</t>
  </si>
  <si>
    <t>Saturday 7 December</t>
  </si>
  <si>
    <t>Anne Sprinz</t>
  </si>
  <si>
    <t>31:05</t>
  </si>
  <si>
    <t>28:58</t>
  </si>
  <si>
    <t>142 finishers</t>
  </si>
  <si>
    <t>26:13</t>
  </si>
  <si>
    <t>Pete White</t>
  </si>
  <si>
    <t>20:53</t>
  </si>
  <si>
    <t>23:36</t>
  </si>
  <si>
    <t>24:04</t>
  </si>
  <si>
    <t>24:42</t>
  </si>
  <si>
    <t>24:59</t>
  </si>
  <si>
    <t>25:37</t>
  </si>
  <si>
    <t>27:55</t>
  </si>
  <si>
    <t>29:36</t>
  </si>
  <si>
    <t>30:18</t>
  </si>
  <si>
    <t>41:27</t>
  </si>
  <si>
    <t>14 Wendover Parkrun 5k</t>
  </si>
  <si>
    <t>Event 12</t>
  </si>
  <si>
    <t>Wendover Parkrun 5k</t>
  </si>
  <si>
    <t>12 Wendover Parkrun 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</si>
</sst>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m]:ss"/>
    <numFmt numFmtId="165" formatCode="[h]:mm"/>
  </numFmts>
  <fonts count="4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color indexed="19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9"/>
      <name val="Calibri"/>
      <family val="2"/>
      <charset val="1"/>
    </font>
    <font>
      <b/>
      <sz val="10"/>
      <color indexed="8"/>
      <name val="Calibri"/>
      <family val="2"/>
    </font>
    <font>
      <b/>
      <sz val="10"/>
      <name val="Arial"/>
      <family val="2"/>
    </font>
    <font>
      <sz val="10"/>
      <color indexed="25"/>
      <name val="Arial"/>
      <family val="2"/>
    </font>
    <font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8"/>
      <name val="Arial"/>
      <family val="2"/>
    </font>
    <font>
      <b/>
      <sz val="8"/>
      <color indexed="25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8"/>
      <color indexed="25"/>
      <name val="Arial"/>
      <family val="2"/>
    </font>
    <font>
      <sz val="8"/>
      <color indexed="8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59"/>
        <bgColor indexed="38"/>
      </patternFill>
    </fill>
    <fill>
      <patternFill patternType="solid">
        <fgColor indexed="36"/>
        <bgColor indexed="28"/>
      </patternFill>
    </fill>
    <fill>
      <patternFill patternType="solid">
        <fgColor indexed="38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20"/>
        <bgColor indexed="36"/>
      </patternFill>
    </fill>
    <fill>
      <patternFill patternType="solid">
        <fgColor indexed="35"/>
        <bgColor indexed="31"/>
      </patternFill>
    </fill>
    <fill>
      <patternFill patternType="solid">
        <fgColor indexed="60"/>
        <bgColor indexed="51"/>
      </patternFill>
    </fill>
    <fill>
      <patternFill patternType="solid">
        <fgColor indexed="21"/>
        <bgColor indexed="42"/>
      </patternFill>
    </fill>
    <fill>
      <patternFill patternType="solid">
        <fgColor indexed="22"/>
        <bgColor indexed="35"/>
      </patternFill>
    </fill>
    <fill>
      <patternFill patternType="solid">
        <fgColor indexed="15"/>
        <bgColor indexed="31"/>
      </patternFill>
    </fill>
    <fill>
      <patternFill patternType="solid">
        <fgColor indexed="33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21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51"/>
        <bgColor indexed="47"/>
      </patternFill>
    </fill>
    <fill>
      <patternFill patternType="solid">
        <fgColor indexed="48"/>
        <bgColor indexed="49"/>
      </patternFill>
    </fill>
    <fill>
      <patternFill patternType="solid">
        <fgColor indexed="61"/>
        <bgColor indexed="25"/>
      </patternFill>
    </fill>
    <fill>
      <patternFill patternType="solid">
        <fgColor indexed="50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14"/>
        <bgColor indexed="33"/>
      </patternFill>
    </fill>
    <fill>
      <patternFill patternType="solid">
        <fgColor indexed="28"/>
        <bgColor indexed="36"/>
      </patternFill>
    </fill>
    <fill>
      <patternFill patternType="solid">
        <fgColor indexed="55"/>
        <bgColor indexed="57"/>
      </patternFill>
    </fill>
    <fill>
      <patternFill patternType="solid">
        <fgColor indexed="42"/>
        <bgColor indexed="21"/>
      </patternFill>
    </fill>
    <fill>
      <patternFill patternType="solid">
        <fgColor indexed="47"/>
        <bgColor indexed="51"/>
      </patternFill>
    </fill>
    <fill>
      <patternFill patternType="solid">
        <fgColor indexed="34"/>
        <bgColor indexed="43"/>
      </patternFill>
    </fill>
    <fill>
      <patternFill patternType="solid">
        <fgColor indexed="26"/>
        <bgColor indexed="36"/>
      </patternFill>
    </fill>
    <fill>
      <patternFill patternType="solid">
        <fgColor indexed="43"/>
        <bgColor indexed="34"/>
      </patternFill>
    </fill>
    <fill>
      <patternFill patternType="solid">
        <fgColor indexed="30"/>
        <bgColor indexed="56"/>
      </patternFill>
    </fill>
    <fill>
      <patternFill patternType="solid">
        <fgColor indexed="39"/>
        <bgColor indexed="56"/>
      </patternFill>
    </fill>
    <fill>
      <patternFill patternType="solid">
        <fgColor indexed="13"/>
        <bgColor indexed="43"/>
      </patternFill>
    </fill>
    <fill>
      <patternFill patternType="solid">
        <fgColor indexed="31"/>
        <bgColor indexed="15"/>
      </patternFill>
    </fill>
    <fill>
      <patternFill patternType="solid">
        <fgColor indexed="9"/>
        <bgColor indexed="28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4" fillId="0" borderId="0"/>
    <xf numFmtId="0" fontId="1" fillId="0" borderId="0"/>
    <xf numFmtId="0" fontId="36" fillId="0" borderId="0"/>
    <xf numFmtId="0" fontId="15" fillId="32" borderId="7" applyNumberFormat="0" applyAlignment="0" applyProtection="0"/>
    <xf numFmtId="0" fontId="16" fillId="27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106">
    <xf numFmtId="0" fontId="0" fillId="0" borderId="0" xfId="0"/>
    <xf numFmtId="0" fontId="21" fillId="33" borderId="11" xfId="44" applyFont="1" applyFill="1" applyBorder="1" applyAlignment="1">
      <alignment horizontal="center"/>
    </xf>
    <xf numFmtId="0" fontId="20" fillId="33" borderId="11" xfId="44" applyFont="1" applyFill="1" applyBorder="1" applyAlignment="1">
      <alignment horizontal="center"/>
    </xf>
    <xf numFmtId="0" fontId="20" fillId="33" borderId="12" xfId="44" applyFont="1" applyFill="1" applyBorder="1" applyAlignment="1">
      <alignment horizontal="center"/>
    </xf>
    <xf numFmtId="0" fontId="21" fillId="33" borderId="14" xfId="44" applyFont="1" applyFill="1" applyBorder="1" applyAlignment="1">
      <alignment horizontal="center"/>
    </xf>
    <xf numFmtId="0" fontId="22" fillId="34" borderId="16" xfId="44" applyFont="1" applyFill="1" applyBorder="1"/>
    <xf numFmtId="0" fontId="22" fillId="34" borderId="0" xfId="44" applyFont="1" applyFill="1" applyAlignment="1">
      <alignment horizontal="center"/>
    </xf>
    <xf numFmtId="0" fontId="22" fillId="34" borderId="17" xfId="44" applyFont="1" applyFill="1" applyBorder="1" applyAlignment="1">
      <alignment horizontal="center"/>
    </xf>
    <xf numFmtId="0" fontId="20" fillId="0" borderId="18" xfId="44" applyFont="1" applyBorder="1" applyAlignment="1">
      <alignment horizontal="center"/>
    </xf>
    <xf numFmtId="0" fontId="20" fillId="0" borderId="17" xfId="44" applyFont="1" applyBorder="1" applyAlignment="1">
      <alignment horizontal="center"/>
    </xf>
    <xf numFmtId="0" fontId="21" fillId="33" borderId="10" xfId="44" applyFont="1" applyFill="1" applyBorder="1"/>
    <xf numFmtId="0" fontId="21" fillId="33" borderId="11" xfId="44" applyFont="1" applyFill="1" applyBorder="1"/>
    <xf numFmtId="0" fontId="21" fillId="33" borderId="13" xfId="44" applyFont="1" applyFill="1" applyBorder="1" applyAlignment="1">
      <alignment horizontal="left"/>
    </xf>
    <xf numFmtId="0" fontId="21" fillId="33" borderId="14" xfId="44" applyFont="1" applyFill="1" applyBorder="1" applyAlignment="1">
      <alignment horizontal="left"/>
    </xf>
    <xf numFmtId="0" fontId="22" fillId="34" borderId="0" xfId="44" applyFont="1" applyFill="1" applyAlignment="1">
      <alignment horizontal="left"/>
    </xf>
    <xf numFmtId="0" fontId="20" fillId="0" borderId="16" xfId="44" applyFont="1" applyBorder="1" applyAlignment="1">
      <alignment horizontal="center"/>
    </xf>
    <xf numFmtId="0" fontId="20" fillId="0" borderId="0" xfId="44" applyFont="1" applyAlignment="1">
      <alignment horizontal="center"/>
    </xf>
    <xf numFmtId="0" fontId="21" fillId="0" borderId="16" xfId="44" applyFont="1" applyBorder="1" applyAlignment="1">
      <alignment horizontal="left"/>
    </xf>
    <xf numFmtId="0" fontId="23" fillId="0" borderId="16" xfId="44" applyFont="1" applyBorder="1" applyAlignment="1">
      <alignment horizontal="left"/>
    </xf>
    <xf numFmtId="2" fontId="20" fillId="0" borderId="16" xfId="44" applyNumberFormat="1" applyFont="1" applyBorder="1" applyAlignment="1">
      <alignment horizontal="center"/>
    </xf>
    <xf numFmtId="0" fontId="20" fillId="0" borderId="0" xfId="44" applyFont="1" applyAlignment="1">
      <alignment horizontal="left"/>
    </xf>
    <xf numFmtId="0" fontId="0" fillId="0" borderId="19" xfId="0" applyBorder="1"/>
    <xf numFmtId="0" fontId="0" fillId="0" borderId="13" xfId="0" applyBorder="1"/>
    <xf numFmtId="0" fontId="0" fillId="0" borderId="14" xfId="0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6" fillId="35" borderId="0" xfId="0" applyFont="1" applyFill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center"/>
    </xf>
    <xf numFmtId="0" fontId="25" fillId="35" borderId="0" xfId="0" applyFont="1" applyFill="1"/>
    <xf numFmtId="0" fontId="25" fillId="35" borderId="0" xfId="0" applyFont="1" applyFill="1" applyAlignment="1">
      <alignment horizontal="center"/>
    </xf>
    <xf numFmtId="0" fontId="26" fillId="36" borderId="0" xfId="0" applyFont="1" applyFill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center"/>
    </xf>
    <xf numFmtId="0" fontId="25" fillId="36" borderId="0" xfId="0" applyFont="1" applyFill="1"/>
    <xf numFmtId="0" fontId="25" fillId="36" borderId="0" xfId="0" applyFont="1" applyFill="1" applyAlignment="1">
      <alignment horizontal="center"/>
    </xf>
    <xf numFmtId="0" fontId="27" fillId="35" borderId="0" xfId="0" applyFont="1" applyFill="1" applyAlignment="1">
      <alignment horizontal="center" wrapText="1"/>
    </xf>
    <xf numFmtId="0" fontId="27" fillId="36" borderId="0" xfId="0" applyFont="1" applyFill="1" applyAlignment="1">
      <alignment horizontal="center" wrapText="1"/>
    </xf>
    <xf numFmtId="0" fontId="27" fillId="37" borderId="20" xfId="0" applyFont="1" applyFill="1" applyBorder="1" applyAlignment="1">
      <alignment horizontal="center" wrapText="1"/>
    </xf>
    <xf numFmtId="0" fontId="28" fillId="0" borderId="20" xfId="0" applyFont="1" applyBorder="1" applyAlignment="1">
      <alignment horizontal="center" textRotation="90" wrapText="1"/>
    </xf>
    <xf numFmtId="0" fontId="29" fillId="0" borderId="20" xfId="0" applyFont="1" applyBorder="1" applyAlignment="1">
      <alignment horizontal="center" textRotation="90" wrapText="1"/>
    </xf>
    <xf numFmtId="0" fontId="24" fillId="36" borderId="0" xfId="0" applyFont="1" applyFill="1"/>
    <xf numFmtId="0" fontId="24" fillId="35" borderId="0" xfId="0" applyFont="1" applyFill="1"/>
    <xf numFmtId="0" fontId="30" fillId="35" borderId="0" xfId="0" applyFont="1" applyFill="1" applyAlignment="1">
      <alignment horizontal="center"/>
    </xf>
    <xf numFmtId="0" fontId="30" fillId="36" borderId="0" xfId="0" applyFont="1" applyFill="1" applyAlignment="1">
      <alignment horizontal="center"/>
    </xf>
    <xf numFmtId="0" fontId="32" fillId="0" borderId="19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left" wrapText="1"/>
    </xf>
    <xf numFmtId="0" fontId="33" fillId="0" borderId="20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8" fillId="0" borderId="20" xfId="0" applyFont="1" applyBorder="1"/>
    <xf numFmtId="0" fontId="28" fillId="35" borderId="0" xfId="0" applyFont="1" applyFill="1"/>
    <xf numFmtId="0" fontId="28" fillId="36" borderId="0" xfId="0" applyFont="1" applyFill="1"/>
    <xf numFmtId="0" fontId="28" fillId="37" borderId="20" xfId="0" applyFont="1" applyFill="1" applyBorder="1" applyAlignment="1">
      <alignment horizontal="center" vertical="center" wrapText="1"/>
    </xf>
    <xf numFmtId="0" fontId="34" fillId="37" borderId="20" xfId="0" applyFont="1" applyFill="1" applyBorder="1" applyAlignment="1">
      <alignment horizontal="center" vertical="center" wrapText="1"/>
    </xf>
    <xf numFmtId="0" fontId="34" fillId="36" borderId="0" xfId="0" applyFont="1" applyFill="1" applyAlignment="1">
      <alignment horizontal="center" wrapText="1"/>
    </xf>
    <xf numFmtId="0" fontId="34" fillId="35" borderId="0" xfId="0" applyFont="1" applyFill="1" applyAlignment="1">
      <alignment horizontal="center" wrapText="1"/>
    </xf>
    <xf numFmtId="0" fontId="0" fillId="35" borderId="0" xfId="0" applyFill="1" applyAlignment="1">
      <alignment vertical="center"/>
    </xf>
    <xf numFmtId="0" fontId="0" fillId="36" borderId="0" xfId="0" applyFill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 wrapText="1"/>
    </xf>
    <xf numFmtId="0" fontId="30" fillId="36" borderId="0" xfId="0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vertical="center"/>
    </xf>
    <xf numFmtId="0" fontId="28" fillId="0" borderId="20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center"/>
    </xf>
    <xf numFmtId="0" fontId="32" fillId="0" borderId="20" xfId="0" applyFont="1" applyBorder="1" applyAlignment="1">
      <alignment horizontal="center" vertical="center"/>
    </xf>
    <xf numFmtId="0" fontId="26" fillId="38" borderId="0" xfId="0" applyFont="1" applyFill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25" fillId="38" borderId="0" xfId="0" applyFont="1" applyFill="1"/>
    <xf numFmtId="0" fontId="25" fillId="38" borderId="0" xfId="0" applyFont="1" applyFill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23" fillId="0" borderId="0" xfId="44" applyFont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27" fillId="37" borderId="20" xfId="0" applyFont="1" applyFill="1" applyBorder="1" applyAlignment="1">
      <alignment horizontal="center" textRotation="90" wrapText="1"/>
    </xf>
    <xf numFmtId="0" fontId="37" fillId="0" borderId="22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29" fillId="0" borderId="20" xfId="0" applyFont="1" applyBorder="1" applyAlignment="1">
      <alignment horizontal="center" vertical="center"/>
    </xf>
    <xf numFmtId="0" fontId="21" fillId="33" borderId="15" xfId="44" applyFont="1" applyFill="1" applyBorder="1" applyAlignment="1">
      <alignment horizontal="center"/>
    </xf>
    <xf numFmtId="0" fontId="24" fillId="0" borderId="0" xfId="0" applyFont="1"/>
    <xf numFmtId="0" fontId="39" fillId="0" borderId="19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 textRotation="90" wrapText="1"/>
    </xf>
    <xf numFmtId="0" fontId="20" fillId="0" borderId="23" xfId="44" applyFont="1" applyBorder="1" applyAlignment="1">
      <alignment horizontal="center"/>
    </xf>
    <xf numFmtId="49" fontId="20" fillId="0" borderId="16" xfId="44" applyNumberFormat="1" applyFont="1" applyBorder="1" applyAlignment="1">
      <alignment horizontal="center"/>
    </xf>
    <xf numFmtId="49" fontId="0" fillId="0" borderId="13" xfId="0" applyNumberFormat="1" applyBorder="1"/>
    <xf numFmtId="164" fontId="20" fillId="0" borderId="16" xfId="44" applyNumberFormat="1" applyFont="1" applyBorder="1" applyAlignment="1">
      <alignment horizontal="center"/>
    </xf>
    <xf numFmtId="0" fontId="28" fillId="0" borderId="19" xfId="0" applyFont="1" applyBorder="1" applyAlignment="1">
      <alignment vertical="center"/>
    </xf>
    <xf numFmtId="21" fontId="40" fillId="0" borderId="24" xfId="0" applyNumberFormat="1" applyFont="1" applyBorder="1" applyAlignment="1">
      <alignment wrapText="1"/>
    </xf>
    <xf numFmtId="20" fontId="41" fillId="0" borderId="24" xfId="0" applyNumberFormat="1" applyFont="1" applyBorder="1" applyAlignment="1">
      <alignment horizontal="center"/>
    </xf>
    <xf numFmtId="165" fontId="41" fillId="0" borderId="24" xfId="0" applyNumberFormat="1" applyFont="1" applyBorder="1" applyAlignment="1">
      <alignment horizontal="center"/>
    </xf>
    <xf numFmtId="49" fontId="40" fillId="0" borderId="24" xfId="0" applyNumberFormat="1" applyFont="1" applyBorder="1" applyAlignment="1">
      <alignment horizontal="center" wrapText="1"/>
    </xf>
    <xf numFmtId="49" fontId="0" fillId="0" borderId="13" xfId="0" applyNumberFormat="1" applyBorder="1" applyAlignment="1">
      <alignment horizontal="center"/>
    </xf>
    <xf numFmtId="21" fontId="41" fillId="0" borderId="24" xfId="0" applyNumberFormat="1" applyFont="1" applyBorder="1" applyAlignment="1">
      <alignment horizontal="center"/>
    </xf>
    <xf numFmtId="46" fontId="41" fillId="0" borderId="24" xfId="0" applyNumberFormat="1" applyFont="1" applyBorder="1" applyAlignment="1">
      <alignment horizontal="center"/>
    </xf>
    <xf numFmtId="49" fontId="41" fillId="0" borderId="24" xfId="0" applyNumberFormat="1" applyFont="1" applyBorder="1" applyAlignment="1">
      <alignment horizontal="center"/>
    </xf>
    <xf numFmtId="49" fontId="41" fillId="0" borderId="0" xfId="0" applyNumberFormat="1" applyFont="1" applyAlignment="1">
      <alignment horizontal="center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cel Built-in Normal" xfId="44" xr:uid="{00000000-0005-0000-0000-00001B000000}"/>
    <cellStyle name="Explanatory Text 2" xfId="28" xr:uid="{00000000-0005-0000-0000-00001C000000}"/>
    <cellStyle name="Good 2" xfId="29" xr:uid="{00000000-0005-0000-0000-00001D000000}"/>
    <cellStyle name="Heading 1 2" xfId="30" xr:uid="{00000000-0005-0000-0000-00001E000000}"/>
    <cellStyle name="Heading 2 2" xfId="31" xr:uid="{00000000-0005-0000-0000-00001F000000}"/>
    <cellStyle name="Heading 3 2" xfId="32" xr:uid="{00000000-0005-0000-0000-000020000000}"/>
    <cellStyle name="Heading 4 2" xfId="33" xr:uid="{00000000-0005-0000-0000-000021000000}"/>
    <cellStyle name="Input 2" xfId="34" xr:uid="{00000000-0005-0000-0000-000022000000}"/>
    <cellStyle name="Linked Cell 2" xfId="35" xr:uid="{00000000-0005-0000-0000-000023000000}"/>
    <cellStyle name="Neutral 2" xfId="36" xr:uid="{00000000-0005-0000-0000-000024000000}"/>
    <cellStyle name="Normal" xfId="0" builtinId="0"/>
    <cellStyle name="Normal 2" xfId="37" xr:uid="{00000000-0005-0000-0000-000026000000}"/>
    <cellStyle name="Normal 3" xfId="38" xr:uid="{00000000-0005-0000-0000-000027000000}"/>
    <cellStyle name="Normal 4" xfId="39" xr:uid="{00000000-0005-0000-0000-000028000000}"/>
    <cellStyle name="Note 2" xfId="40" xr:uid="{00000000-0005-0000-0000-000029000000}"/>
    <cellStyle name="Output 2" xfId="41" xr:uid="{00000000-0005-0000-0000-00002A000000}"/>
    <cellStyle name="Total 2" xfId="42" xr:uid="{00000000-0005-0000-0000-00002B000000}"/>
    <cellStyle name="Warning Text 2" xfId="43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3D69B"/>
      <rgbColor rgb="000000FF"/>
      <rgbColor rgb="00FFFF00"/>
      <rgbColor rgb="00FFC7CE"/>
      <rgbColor rgb="00B7DEE8"/>
      <rgbColor rgb="009C0006"/>
      <rgbColor rgb="00006100"/>
      <rgbColor rgb="00000080"/>
      <rgbColor rgb="009C6500"/>
      <rgbColor rgb="00FDEADA"/>
      <rgbColor rgb="00D7E4BD"/>
      <rgbColor rgb="00CCC1DA"/>
      <rgbColor rgb="007F7F7F"/>
      <rgbColor rgb="0095B3D7"/>
      <rgbColor rgb="00993366"/>
      <rgbColor rgb="00FFFFCC"/>
      <rgbColor rgb="00DBEEF4"/>
      <rgbColor rgb="00F2F2F2"/>
      <rgbColor rgb="00F79646"/>
      <rgbColor rgb="000066CC"/>
      <rgbColor rgb="00C6D9F1"/>
      <rgbColor rgb="00000080"/>
      <rgbColor rgb="00FCD5B5"/>
      <rgbColor rgb="00FFEB9C"/>
      <rgbColor rgb="00B9CDE5"/>
      <rgbColor rgb="00EBF1DE"/>
      <rgbColor rgb="00800000"/>
      <rgbColor rgb="00E6E0EC"/>
      <rgbColor rgb="000033CC"/>
      <rgbColor rgb="00A7C0DE"/>
      <rgbColor rgb="00DCE6F2"/>
      <rgbColor rgb="00C6EFCE"/>
      <rgbColor rgb="00FFFF99"/>
      <rgbColor rgb="0093CDDD"/>
      <rgbColor rgb="00D99694"/>
      <rgbColor rgb="00B3A2C7"/>
      <rgbColor rgb="00FFCC99"/>
      <rgbColor rgb="004F81BD"/>
      <rgbColor rgb="004BACC6"/>
      <rgbColor rgb="009BBB59"/>
      <rgbColor rgb="00FAC090"/>
      <rgbColor rgb="00FF8001"/>
      <rgbColor rgb="00FA7D00"/>
      <rgbColor rgb="008064A2"/>
      <rgbColor rgb="00A5A5A5"/>
      <rgbColor rgb="001F497D"/>
      <rgbColor rgb="00B2B2B2"/>
      <rgbColor rgb="00003300"/>
      <rgbColor rgb="00F2DCDB"/>
      <rgbColor rgb="00E6B9B8"/>
      <rgbColor rgb="00C0504D"/>
      <rgbColor rgb="003F3F76"/>
      <rgbColor rgb="003F3F3F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10/relationships/person" Target="persons/pers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ABA5-6D97-42E7-9419-9FABB2F13105}">
  <dimension ref="B2:H401"/>
  <sheetViews>
    <sheetView showGridLines="0" topLeftCell="A372" zoomScaleNormal="100" workbookViewId="0">
      <selection activeCell="B386" sqref="B386:H400"/>
    </sheetView>
  </sheetViews>
  <sheetFormatPr defaultRowHeight="13.2" x14ac:dyDescent="0.25"/>
  <cols>
    <col min="2" max="2" width="13.109375" customWidth="1"/>
    <col min="3" max="3" width="11.33203125" customWidth="1"/>
    <col min="4" max="4" width="15.77734375" customWidth="1"/>
    <col min="6" max="6" width="11.44140625" bestFit="1" customWidth="1"/>
  </cols>
  <sheetData>
    <row r="2" spans="2:8" ht="13.8" x14ac:dyDescent="0.3">
      <c r="B2" s="10" t="s">
        <v>70</v>
      </c>
      <c r="C2" s="11"/>
      <c r="D2" s="1"/>
      <c r="E2" s="1"/>
      <c r="F2" s="2"/>
      <c r="G2" s="2"/>
      <c r="H2" s="3"/>
    </row>
    <row r="3" spans="2:8" s="88" customFormat="1" ht="13.8" x14ac:dyDescent="0.3">
      <c r="B3" s="12" t="s">
        <v>0</v>
      </c>
      <c r="C3" s="13" t="s">
        <v>44</v>
      </c>
      <c r="D3" s="4"/>
      <c r="E3" s="4" t="s">
        <v>71</v>
      </c>
      <c r="F3" s="4"/>
      <c r="G3" s="4" t="s">
        <v>92</v>
      </c>
      <c r="H3" s="87"/>
    </row>
    <row r="4" spans="2:8" ht="13.8" x14ac:dyDescent="0.3">
      <c r="B4" s="5" t="s">
        <v>1</v>
      </c>
      <c r="C4" s="14" t="s">
        <v>2</v>
      </c>
      <c r="D4" s="6"/>
      <c r="E4" s="6" t="s">
        <v>3</v>
      </c>
      <c r="F4" s="6" t="s">
        <v>8</v>
      </c>
      <c r="G4" s="6" t="s">
        <v>4</v>
      </c>
      <c r="H4" s="7" t="s">
        <v>5</v>
      </c>
    </row>
    <row r="5" spans="2:8" ht="13.8" x14ac:dyDescent="0.3">
      <c r="B5" s="15">
        <v>13</v>
      </c>
      <c r="C5" s="17" t="s">
        <v>29</v>
      </c>
      <c r="D5" s="16"/>
      <c r="E5" s="15" t="s">
        <v>6</v>
      </c>
      <c r="F5" s="93" t="s">
        <v>74</v>
      </c>
      <c r="G5" s="8"/>
      <c r="H5" s="9">
        <v>10</v>
      </c>
    </row>
    <row r="6" spans="2:8" ht="13.8" x14ac:dyDescent="0.3">
      <c r="B6" s="15">
        <v>37</v>
      </c>
      <c r="C6" s="17" t="s">
        <v>68</v>
      </c>
      <c r="D6" s="16"/>
      <c r="E6" s="15" t="s">
        <v>9</v>
      </c>
      <c r="F6" s="93" t="s">
        <v>77</v>
      </c>
      <c r="G6" s="8"/>
      <c r="H6" s="9">
        <v>10</v>
      </c>
    </row>
    <row r="7" spans="2:8" ht="13.8" x14ac:dyDescent="0.3">
      <c r="B7" s="15">
        <v>54</v>
      </c>
      <c r="C7" s="17" t="s">
        <v>43</v>
      </c>
      <c r="D7" s="16"/>
      <c r="E7" s="15" t="s">
        <v>6</v>
      </c>
      <c r="F7" s="93" t="s">
        <v>78</v>
      </c>
      <c r="G7" s="8"/>
      <c r="H7" s="9">
        <v>9</v>
      </c>
    </row>
    <row r="8" spans="2:8" ht="13.8" x14ac:dyDescent="0.3">
      <c r="B8" s="15">
        <v>56</v>
      </c>
      <c r="C8" s="17" t="s">
        <v>75</v>
      </c>
      <c r="D8" s="16"/>
      <c r="E8" s="15" t="s">
        <v>9</v>
      </c>
      <c r="F8" s="93" t="s">
        <v>79</v>
      </c>
      <c r="G8" s="8" t="s">
        <v>7</v>
      </c>
      <c r="H8" s="9">
        <v>9</v>
      </c>
    </row>
    <row r="9" spans="2:8" ht="13.8" x14ac:dyDescent="0.3">
      <c r="B9" s="15">
        <v>64</v>
      </c>
      <c r="C9" s="17" t="s">
        <v>65</v>
      </c>
      <c r="D9" s="20"/>
      <c r="E9" s="15" t="s">
        <v>9</v>
      </c>
      <c r="F9" s="93" t="s">
        <v>80</v>
      </c>
      <c r="G9" s="8" t="s">
        <v>7</v>
      </c>
      <c r="H9" s="9">
        <v>8</v>
      </c>
    </row>
    <row r="10" spans="2:8" ht="13.8" x14ac:dyDescent="0.3">
      <c r="B10" s="15">
        <v>82</v>
      </c>
      <c r="C10" s="17" t="s">
        <v>59</v>
      </c>
      <c r="D10" s="16"/>
      <c r="E10" s="15" t="s">
        <v>6</v>
      </c>
      <c r="F10" s="93" t="s">
        <v>81</v>
      </c>
      <c r="G10" s="8"/>
      <c r="H10" s="9">
        <v>8</v>
      </c>
    </row>
    <row r="11" spans="2:8" ht="13.8" x14ac:dyDescent="0.3">
      <c r="B11" s="15">
        <v>86</v>
      </c>
      <c r="C11" s="17" t="s">
        <v>38</v>
      </c>
      <c r="D11" s="16"/>
      <c r="E11" s="15" t="s">
        <v>6</v>
      </c>
      <c r="F11" s="93" t="s">
        <v>82</v>
      </c>
      <c r="G11" s="8"/>
      <c r="H11" s="9">
        <v>7</v>
      </c>
    </row>
    <row r="12" spans="2:8" ht="13.8" x14ac:dyDescent="0.3">
      <c r="B12" s="15">
        <v>89</v>
      </c>
      <c r="C12" s="18" t="s">
        <v>63</v>
      </c>
      <c r="D12" s="76"/>
      <c r="E12" s="15" t="s">
        <v>57</v>
      </c>
      <c r="F12" s="93" t="s">
        <v>83</v>
      </c>
      <c r="G12" s="8" t="s">
        <v>61</v>
      </c>
      <c r="H12" s="9">
        <v>15</v>
      </c>
    </row>
    <row r="13" spans="2:8" ht="13.8" x14ac:dyDescent="0.3">
      <c r="B13" s="15">
        <v>95</v>
      </c>
      <c r="C13" s="18" t="s">
        <v>67</v>
      </c>
      <c r="D13" s="76"/>
      <c r="E13" s="15" t="s">
        <v>52</v>
      </c>
      <c r="F13" s="93" t="s">
        <v>84</v>
      </c>
      <c r="G13" s="8" t="s">
        <v>7</v>
      </c>
      <c r="H13" s="9">
        <v>10</v>
      </c>
    </row>
    <row r="14" spans="2:8" ht="13.8" x14ac:dyDescent="0.3">
      <c r="B14" s="15">
        <v>120</v>
      </c>
      <c r="C14" s="17" t="s">
        <v>66</v>
      </c>
      <c r="D14" s="16"/>
      <c r="E14" s="15" t="s">
        <v>9</v>
      </c>
      <c r="F14" s="93" t="s">
        <v>85</v>
      </c>
      <c r="G14" s="8"/>
      <c r="H14" s="9">
        <v>7</v>
      </c>
    </row>
    <row r="15" spans="2:8" ht="13.8" x14ac:dyDescent="0.3">
      <c r="B15" s="15">
        <v>140</v>
      </c>
      <c r="C15" s="17" t="s">
        <v>12</v>
      </c>
      <c r="D15" s="20"/>
      <c r="E15" s="15" t="s">
        <v>6</v>
      </c>
      <c r="F15" s="93" t="s">
        <v>91</v>
      </c>
      <c r="G15" s="8"/>
      <c r="H15" s="9">
        <v>6</v>
      </c>
    </row>
    <row r="16" spans="2:8" ht="13.8" x14ac:dyDescent="0.3">
      <c r="B16" s="15">
        <v>155</v>
      </c>
      <c r="C16" s="17" t="s">
        <v>50</v>
      </c>
      <c r="D16" s="16"/>
      <c r="E16" s="15" t="s">
        <v>6</v>
      </c>
      <c r="F16" s="93" t="s">
        <v>86</v>
      </c>
      <c r="G16" s="8"/>
      <c r="H16" s="9">
        <v>5</v>
      </c>
    </row>
    <row r="17" spans="2:8" ht="13.8" x14ac:dyDescent="0.3">
      <c r="B17" s="15">
        <v>159</v>
      </c>
      <c r="C17" s="17" t="s">
        <v>51</v>
      </c>
      <c r="D17" s="16"/>
      <c r="E17" s="15" t="s">
        <v>6</v>
      </c>
      <c r="F17" s="93" t="s">
        <v>87</v>
      </c>
      <c r="G17" s="8"/>
      <c r="H17" s="9">
        <v>4</v>
      </c>
    </row>
    <row r="18" spans="2:8" ht="13.8" x14ac:dyDescent="0.3">
      <c r="B18" s="15">
        <v>168</v>
      </c>
      <c r="C18" s="17" t="s">
        <v>76</v>
      </c>
      <c r="D18" s="16"/>
      <c r="E18" s="15" t="s">
        <v>6</v>
      </c>
      <c r="F18" s="93" t="s">
        <v>88</v>
      </c>
      <c r="G18" s="8"/>
      <c r="H18" s="9">
        <v>3</v>
      </c>
    </row>
    <row r="19" spans="2:8" ht="13.8" x14ac:dyDescent="0.3">
      <c r="B19" s="15">
        <v>183</v>
      </c>
      <c r="C19" s="18" t="s">
        <v>53</v>
      </c>
      <c r="D19" s="76"/>
      <c r="E19" s="15" t="s">
        <v>57</v>
      </c>
      <c r="F19" s="93" t="s">
        <v>89</v>
      </c>
      <c r="G19" s="8"/>
      <c r="H19" s="9">
        <v>9</v>
      </c>
    </row>
    <row r="20" spans="2:8" ht="13.8" x14ac:dyDescent="0.3">
      <c r="B20" s="15">
        <v>202</v>
      </c>
      <c r="C20" s="18" t="s">
        <v>138</v>
      </c>
      <c r="D20" s="76"/>
      <c r="E20" s="15" t="s">
        <v>9</v>
      </c>
      <c r="F20" s="93" t="s">
        <v>90</v>
      </c>
      <c r="G20" s="92"/>
      <c r="H20" s="9">
        <v>6</v>
      </c>
    </row>
    <row r="21" spans="2:8" x14ac:dyDescent="0.25">
      <c r="B21" s="22"/>
      <c r="C21" s="22"/>
      <c r="D21" s="23"/>
      <c r="E21" s="22"/>
      <c r="F21" s="94"/>
      <c r="G21" s="22"/>
      <c r="H21" s="21"/>
    </row>
    <row r="23" spans="2:8" ht="13.8" x14ac:dyDescent="0.3">
      <c r="B23" s="10" t="s">
        <v>70</v>
      </c>
      <c r="C23" s="11"/>
      <c r="D23" s="1"/>
      <c r="E23" s="1"/>
      <c r="F23" s="2"/>
      <c r="G23" s="2"/>
      <c r="H23" s="3"/>
    </row>
    <row r="24" spans="2:8" s="88" customFormat="1" ht="13.8" x14ac:dyDescent="0.3">
      <c r="B24" s="12" t="s">
        <v>98</v>
      </c>
      <c r="C24" s="13" t="s">
        <v>99</v>
      </c>
      <c r="D24" s="4"/>
      <c r="E24" s="4" t="s">
        <v>100</v>
      </c>
      <c r="F24" s="4"/>
      <c r="G24" s="4" t="s">
        <v>102</v>
      </c>
      <c r="H24" s="87"/>
    </row>
    <row r="25" spans="2:8" ht="13.8" x14ac:dyDescent="0.3">
      <c r="B25" s="5" t="s">
        <v>1</v>
      </c>
      <c r="C25" s="14" t="s">
        <v>2</v>
      </c>
      <c r="D25" s="6"/>
      <c r="E25" s="6" t="s">
        <v>3</v>
      </c>
      <c r="F25" s="6" t="s">
        <v>93</v>
      </c>
      <c r="G25" s="6" t="s">
        <v>4</v>
      </c>
      <c r="H25" s="7" t="s">
        <v>5</v>
      </c>
    </row>
    <row r="26" spans="2:8" ht="13.8" x14ac:dyDescent="0.3">
      <c r="B26" s="15">
        <v>6</v>
      </c>
      <c r="C26" s="17" t="s">
        <v>94</v>
      </c>
      <c r="D26" s="16"/>
      <c r="E26" s="15" t="s">
        <v>9</v>
      </c>
      <c r="F26" s="95" t="s">
        <v>108</v>
      </c>
      <c r="G26" s="8"/>
      <c r="H26" s="9">
        <v>10</v>
      </c>
    </row>
    <row r="27" spans="2:8" ht="13.8" x14ac:dyDescent="0.3">
      <c r="B27" s="15">
        <v>19</v>
      </c>
      <c r="C27" s="17" t="s">
        <v>97</v>
      </c>
      <c r="D27" s="16"/>
      <c r="E27" s="15" t="s">
        <v>9</v>
      </c>
      <c r="F27" s="95" t="s">
        <v>109</v>
      </c>
      <c r="G27" s="8"/>
      <c r="H27" s="9">
        <v>9</v>
      </c>
    </row>
    <row r="28" spans="2:8" ht="13.8" x14ac:dyDescent="0.3">
      <c r="B28" s="15">
        <v>23</v>
      </c>
      <c r="C28" s="17" t="s">
        <v>95</v>
      </c>
      <c r="D28" s="20"/>
      <c r="E28" s="15" t="s">
        <v>9</v>
      </c>
      <c r="F28" s="95" t="s">
        <v>110</v>
      </c>
      <c r="G28" s="8"/>
      <c r="H28" s="9">
        <v>8</v>
      </c>
    </row>
    <row r="29" spans="2:8" ht="13.8" x14ac:dyDescent="0.3">
      <c r="B29" s="15">
        <v>27</v>
      </c>
      <c r="C29" s="17" t="s">
        <v>96</v>
      </c>
      <c r="D29" s="16"/>
      <c r="E29" s="15" t="s">
        <v>9</v>
      </c>
      <c r="F29" s="95" t="s">
        <v>111</v>
      </c>
      <c r="G29" s="8"/>
      <c r="H29" s="9">
        <v>7</v>
      </c>
    </row>
    <row r="30" spans="2:8" ht="13.8" x14ac:dyDescent="0.3">
      <c r="B30" s="15">
        <v>35</v>
      </c>
      <c r="C30" s="17" t="s">
        <v>104</v>
      </c>
      <c r="D30" s="16"/>
      <c r="E30" s="15" t="s">
        <v>9</v>
      </c>
      <c r="F30" s="95" t="s">
        <v>112</v>
      </c>
      <c r="G30" s="8"/>
      <c r="H30" s="9">
        <v>6</v>
      </c>
    </row>
    <row r="31" spans="2:8" ht="13.8" x14ac:dyDescent="0.3">
      <c r="B31" s="15">
        <v>36</v>
      </c>
      <c r="C31" s="18" t="s">
        <v>62</v>
      </c>
      <c r="D31" s="76"/>
      <c r="E31" s="15" t="s">
        <v>6</v>
      </c>
      <c r="F31" s="95" t="s">
        <v>113</v>
      </c>
      <c r="G31" s="8"/>
      <c r="H31" s="9">
        <v>10</v>
      </c>
    </row>
    <row r="32" spans="2:8" ht="13.8" x14ac:dyDescent="0.3">
      <c r="B32" s="15">
        <v>40</v>
      </c>
      <c r="C32" s="18" t="s">
        <v>105</v>
      </c>
      <c r="D32" s="76"/>
      <c r="E32" s="15" t="s">
        <v>9</v>
      </c>
      <c r="F32" s="95" t="s">
        <v>114</v>
      </c>
      <c r="G32" s="8"/>
      <c r="H32" s="9">
        <v>5</v>
      </c>
    </row>
    <row r="33" spans="2:8" ht="13.8" x14ac:dyDescent="0.3">
      <c r="B33" s="15">
        <v>41</v>
      </c>
      <c r="C33" s="18" t="s">
        <v>106</v>
      </c>
      <c r="D33" s="76"/>
      <c r="E33" s="15" t="s">
        <v>9</v>
      </c>
      <c r="F33" s="95" t="s">
        <v>115</v>
      </c>
      <c r="G33" s="92"/>
      <c r="H33" s="9">
        <v>4</v>
      </c>
    </row>
    <row r="34" spans="2:8" ht="13.8" x14ac:dyDescent="0.3">
      <c r="B34" s="15">
        <v>44</v>
      </c>
      <c r="C34" s="18" t="s">
        <v>68</v>
      </c>
      <c r="D34" s="76"/>
      <c r="E34" s="15" t="s">
        <v>9</v>
      </c>
      <c r="F34" s="95" t="s">
        <v>116</v>
      </c>
      <c r="G34" s="92"/>
      <c r="H34" s="9">
        <v>3</v>
      </c>
    </row>
    <row r="35" spans="2:8" ht="13.8" x14ac:dyDescent="0.3">
      <c r="B35" s="15">
        <v>55</v>
      </c>
      <c r="C35" s="18" t="s">
        <v>75</v>
      </c>
      <c r="D35" s="76"/>
      <c r="E35" s="15" t="s">
        <v>9</v>
      </c>
      <c r="F35" s="95" t="s">
        <v>117</v>
      </c>
      <c r="G35" s="92"/>
      <c r="H35" s="9">
        <v>2</v>
      </c>
    </row>
    <row r="36" spans="2:8" ht="13.8" x14ac:dyDescent="0.3">
      <c r="B36" s="15">
        <v>56</v>
      </c>
      <c r="C36" s="18" t="s">
        <v>11</v>
      </c>
      <c r="D36" s="76"/>
      <c r="E36" s="15" t="s">
        <v>6</v>
      </c>
      <c r="F36" s="95" t="s">
        <v>118</v>
      </c>
      <c r="G36" s="92"/>
      <c r="H36" s="9">
        <v>9</v>
      </c>
    </row>
    <row r="37" spans="2:8" ht="13.8" x14ac:dyDescent="0.3">
      <c r="B37" s="15">
        <v>63</v>
      </c>
      <c r="C37" s="18" t="s">
        <v>43</v>
      </c>
      <c r="D37" s="76"/>
      <c r="E37" s="15" t="s">
        <v>6</v>
      </c>
      <c r="F37" s="95" t="s">
        <v>119</v>
      </c>
      <c r="G37" s="92"/>
      <c r="H37" s="9">
        <v>8</v>
      </c>
    </row>
    <row r="38" spans="2:8" ht="13.8" x14ac:dyDescent="0.3">
      <c r="B38" s="15">
        <v>66</v>
      </c>
      <c r="C38" s="18" t="s">
        <v>38</v>
      </c>
      <c r="D38" s="76"/>
      <c r="E38" s="15" t="s">
        <v>6</v>
      </c>
      <c r="F38" s="95" t="s">
        <v>120</v>
      </c>
      <c r="G38" s="92"/>
      <c r="H38" s="9">
        <v>7</v>
      </c>
    </row>
    <row r="39" spans="2:8" ht="13.8" x14ac:dyDescent="0.3">
      <c r="B39" s="15">
        <v>77</v>
      </c>
      <c r="C39" s="18" t="s">
        <v>107</v>
      </c>
      <c r="D39" s="76"/>
      <c r="E39" s="15" t="s">
        <v>9</v>
      </c>
      <c r="F39" s="95" t="s">
        <v>121</v>
      </c>
      <c r="G39" s="92"/>
      <c r="H39" s="9">
        <v>2</v>
      </c>
    </row>
    <row r="40" spans="2:8" x14ac:dyDescent="0.25">
      <c r="B40" s="22"/>
      <c r="C40" s="22"/>
      <c r="D40" s="23"/>
      <c r="E40" s="22"/>
      <c r="F40" s="22"/>
      <c r="G40" s="22"/>
      <c r="H40" s="21"/>
    </row>
    <row r="42" spans="2:8" ht="13.8" x14ac:dyDescent="0.3">
      <c r="B42" s="10" t="s">
        <v>70</v>
      </c>
      <c r="C42" s="11"/>
      <c r="D42" s="1"/>
      <c r="E42" s="1"/>
      <c r="F42" s="2"/>
      <c r="G42" s="2"/>
      <c r="H42" s="3"/>
    </row>
    <row r="43" spans="2:8" s="88" customFormat="1" ht="13.8" x14ac:dyDescent="0.3">
      <c r="B43" s="12" t="s">
        <v>101</v>
      </c>
      <c r="C43" s="13" t="s">
        <v>99</v>
      </c>
      <c r="D43" s="4"/>
      <c r="E43" s="4" t="s">
        <v>100</v>
      </c>
      <c r="F43" s="4"/>
      <c r="G43" s="4" t="s">
        <v>103</v>
      </c>
      <c r="H43" s="87"/>
    </row>
    <row r="44" spans="2:8" ht="13.8" x14ac:dyDescent="0.3">
      <c r="B44" s="5" t="s">
        <v>1</v>
      </c>
      <c r="C44" s="14" t="s">
        <v>2</v>
      </c>
      <c r="D44" s="6"/>
      <c r="E44" s="6" t="s">
        <v>3</v>
      </c>
      <c r="F44" s="6" t="s">
        <v>93</v>
      </c>
      <c r="G44" s="6" t="s">
        <v>4</v>
      </c>
      <c r="H44" s="7" t="s">
        <v>5</v>
      </c>
    </row>
    <row r="45" spans="2:8" ht="13.8" x14ac:dyDescent="0.3">
      <c r="B45" s="15">
        <v>5</v>
      </c>
      <c r="C45" s="17" t="s">
        <v>122</v>
      </c>
      <c r="D45" s="16"/>
      <c r="E45" s="15" t="s">
        <v>52</v>
      </c>
      <c r="F45" s="15" t="s">
        <v>128</v>
      </c>
      <c r="G45" s="8"/>
      <c r="H45" s="9">
        <v>10</v>
      </c>
    </row>
    <row r="46" spans="2:8" ht="13.8" x14ac:dyDescent="0.3">
      <c r="B46" s="15">
        <v>9</v>
      </c>
      <c r="C46" s="17" t="s">
        <v>123</v>
      </c>
      <c r="D46" s="16"/>
      <c r="E46" s="15" t="s">
        <v>52</v>
      </c>
      <c r="F46" s="15">
        <v>28.01</v>
      </c>
      <c r="G46" s="8"/>
      <c r="H46" s="9">
        <v>9</v>
      </c>
    </row>
    <row r="47" spans="2:8" ht="13.8" x14ac:dyDescent="0.3">
      <c r="B47" s="15">
        <v>12</v>
      </c>
      <c r="C47" s="17" t="s">
        <v>67</v>
      </c>
      <c r="D47" s="20"/>
      <c r="E47" s="15" t="s">
        <v>52</v>
      </c>
      <c r="F47" s="15">
        <v>29.35</v>
      </c>
      <c r="G47" s="8"/>
      <c r="H47" s="9">
        <v>8</v>
      </c>
    </row>
    <row r="48" spans="2:8" ht="13.8" x14ac:dyDescent="0.3">
      <c r="B48" s="15">
        <v>14</v>
      </c>
      <c r="C48" s="17" t="s">
        <v>124</v>
      </c>
      <c r="D48" s="16"/>
      <c r="E48" s="15" t="s">
        <v>52</v>
      </c>
      <c r="F48" s="15">
        <v>29.58</v>
      </c>
      <c r="G48" s="8"/>
      <c r="H48" s="9">
        <v>7</v>
      </c>
    </row>
    <row r="49" spans="2:8" ht="13.8" x14ac:dyDescent="0.3">
      <c r="B49" s="15">
        <v>17</v>
      </c>
      <c r="C49" s="17" t="s">
        <v>125</v>
      </c>
      <c r="D49" s="16"/>
      <c r="E49" s="15" t="s">
        <v>52</v>
      </c>
      <c r="F49" s="15">
        <v>31.189999999999998</v>
      </c>
      <c r="G49" s="8"/>
      <c r="H49" s="9">
        <v>6</v>
      </c>
    </row>
    <row r="50" spans="2:8" ht="13.8" x14ac:dyDescent="0.3">
      <c r="B50" s="15">
        <v>26</v>
      </c>
      <c r="C50" s="18" t="s">
        <v>63</v>
      </c>
      <c r="D50" s="76"/>
      <c r="E50" s="15" t="s">
        <v>57</v>
      </c>
      <c r="F50" s="15" t="s">
        <v>129</v>
      </c>
      <c r="G50" s="8"/>
      <c r="H50" s="9">
        <v>10</v>
      </c>
    </row>
    <row r="51" spans="2:8" ht="13.8" x14ac:dyDescent="0.3">
      <c r="B51" s="15">
        <v>33</v>
      </c>
      <c r="C51" s="18" t="s">
        <v>126</v>
      </c>
      <c r="D51" s="76"/>
      <c r="E51" s="15" t="s">
        <v>52</v>
      </c>
      <c r="F51" s="15">
        <v>35.049999999999997</v>
      </c>
      <c r="G51" s="8"/>
      <c r="H51" s="9">
        <v>5</v>
      </c>
    </row>
    <row r="52" spans="2:8" ht="13.8" x14ac:dyDescent="0.3">
      <c r="B52" s="15">
        <v>46</v>
      </c>
      <c r="C52" s="18" t="s">
        <v>53</v>
      </c>
      <c r="D52" s="76"/>
      <c r="E52" s="15" t="s">
        <v>57</v>
      </c>
      <c r="F52" s="15">
        <v>37.06</v>
      </c>
      <c r="G52" s="92"/>
      <c r="H52" s="9">
        <v>9</v>
      </c>
    </row>
    <row r="53" spans="2:8" ht="13.8" x14ac:dyDescent="0.3">
      <c r="B53" s="15">
        <v>53</v>
      </c>
      <c r="C53" s="18" t="s">
        <v>127</v>
      </c>
      <c r="D53" s="76"/>
      <c r="E53" s="15" t="s">
        <v>52</v>
      </c>
      <c r="F53" s="15">
        <v>40.08</v>
      </c>
      <c r="G53" s="92"/>
      <c r="H53" s="9">
        <v>4</v>
      </c>
    </row>
    <row r="54" spans="2:8" ht="13.8" x14ac:dyDescent="0.3">
      <c r="B54" s="15">
        <v>60</v>
      </c>
      <c r="C54" s="18" t="s">
        <v>64</v>
      </c>
      <c r="D54" s="76"/>
      <c r="E54" s="15" t="s">
        <v>57</v>
      </c>
      <c r="F54" s="15">
        <v>44.11</v>
      </c>
      <c r="G54" s="92"/>
      <c r="H54" s="9">
        <v>8</v>
      </c>
    </row>
    <row r="55" spans="2:8" x14ac:dyDescent="0.25">
      <c r="B55" s="22"/>
      <c r="C55" s="22"/>
      <c r="D55" s="23"/>
      <c r="E55" s="22"/>
      <c r="F55" s="22"/>
      <c r="G55" s="22"/>
      <c r="H55" s="21"/>
    </row>
    <row r="57" spans="2:8" ht="13.8" x14ac:dyDescent="0.3">
      <c r="B57" s="10" t="s">
        <v>70</v>
      </c>
      <c r="C57" s="11"/>
      <c r="D57" s="1"/>
      <c r="E57" s="1"/>
      <c r="F57" s="2"/>
      <c r="G57" s="2"/>
      <c r="H57" s="3"/>
    </row>
    <row r="58" spans="2:8" s="88" customFormat="1" ht="13.8" x14ac:dyDescent="0.3">
      <c r="B58" s="12" t="s">
        <v>132</v>
      </c>
      <c r="C58" s="13" t="s">
        <v>133</v>
      </c>
      <c r="D58" s="4"/>
      <c r="E58" s="4" t="s">
        <v>134</v>
      </c>
      <c r="F58" s="4"/>
      <c r="G58" s="4" t="s">
        <v>135</v>
      </c>
      <c r="H58" s="87"/>
    </row>
    <row r="59" spans="2:8" ht="13.8" x14ac:dyDescent="0.3">
      <c r="B59" s="5" t="s">
        <v>1</v>
      </c>
      <c r="C59" s="14" t="s">
        <v>2</v>
      </c>
      <c r="D59" s="6"/>
      <c r="E59" s="6" t="s">
        <v>3</v>
      </c>
      <c r="F59" s="6" t="s">
        <v>8</v>
      </c>
      <c r="G59" s="6" t="s">
        <v>4</v>
      </c>
      <c r="H59" s="7" t="s">
        <v>5</v>
      </c>
    </row>
    <row r="60" spans="2:8" ht="13.8" x14ac:dyDescent="0.3">
      <c r="B60" s="15" t="s">
        <v>140</v>
      </c>
      <c r="C60" s="17" t="s">
        <v>62</v>
      </c>
      <c r="D60" s="16"/>
      <c r="E60" s="15" t="s">
        <v>6</v>
      </c>
      <c r="F60" s="93" t="s">
        <v>155</v>
      </c>
      <c r="G60" s="8" t="s">
        <v>61</v>
      </c>
      <c r="H60" s="9">
        <v>15</v>
      </c>
    </row>
    <row r="61" spans="2:8" ht="13.8" x14ac:dyDescent="0.3">
      <c r="B61" s="15" t="s">
        <v>141</v>
      </c>
      <c r="C61" s="17" t="s">
        <v>136</v>
      </c>
      <c r="D61" s="16"/>
      <c r="E61" s="15" t="s">
        <v>6</v>
      </c>
      <c r="F61" s="93" t="s">
        <v>156</v>
      </c>
      <c r="G61" s="8"/>
      <c r="H61" s="9">
        <v>9</v>
      </c>
    </row>
    <row r="62" spans="2:8" ht="13.8" x14ac:dyDescent="0.3">
      <c r="B62" s="15" t="s">
        <v>142</v>
      </c>
      <c r="C62" s="17" t="s">
        <v>122</v>
      </c>
      <c r="D62" s="16"/>
      <c r="E62" s="15" t="s">
        <v>52</v>
      </c>
      <c r="F62" s="93" t="s">
        <v>157</v>
      </c>
      <c r="G62" s="8" t="s">
        <v>7</v>
      </c>
      <c r="H62" s="9">
        <v>10</v>
      </c>
    </row>
    <row r="63" spans="2:8" ht="13.8" x14ac:dyDescent="0.3">
      <c r="B63" s="15" t="s">
        <v>143</v>
      </c>
      <c r="C63" s="17" t="s">
        <v>68</v>
      </c>
      <c r="D63" s="16"/>
      <c r="E63" s="15" t="s">
        <v>9</v>
      </c>
      <c r="F63" s="93" t="s">
        <v>158</v>
      </c>
      <c r="G63" s="8" t="s">
        <v>7</v>
      </c>
      <c r="H63" s="9">
        <v>10</v>
      </c>
    </row>
    <row r="64" spans="2:8" ht="13.8" x14ac:dyDescent="0.3">
      <c r="B64" s="15" t="s">
        <v>144</v>
      </c>
      <c r="C64" s="17" t="s">
        <v>67</v>
      </c>
      <c r="D64" s="20"/>
      <c r="E64" s="15" t="s">
        <v>52</v>
      </c>
      <c r="F64" s="93" t="s">
        <v>159</v>
      </c>
      <c r="G64" s="8" t="s">
        <v>7</v>
      </c>
      <c r="H64" s="9">
        <v>9</v>
      </c>
    </row>
    <row r="65" spans="2:8" ht="13.8" x14ac:dyDescent="0.3">
      <c r="B65" s="15" t="s">
        <v>145</v>
      </c>
      <c r="C65" s="17" t="s">
        <v>43</v>
      </c>
      <c r="D65" s="16"/>
      <c r="E65" s="15" t="s">
        <v>6</v>
      </c>
      <c r="F65" s="93" t="s">
        <v>160</v>
      </c>
      <c r="G65" s="8"/>
      <c r="H65" s="9">
        <v>8</v>
      </c>
    </row>
    <row r="66" spans="2:8" ht="13.8" x14ac:dyDescent="0.3">
      <c r="B66" s="15" t="s">
        <v>146</v>
      </c>
      <c r="C66" s="17" t="s">
        <v>59</v>
      </c>
      <c r="D66" s="16"/>
      <c r="E66" s="15" t="s">
        <v>6</v>
      </c>
      <c r="F66" s="93" t="s">
        <v>161</v>
      </c>
      <c r="G66" s="8" t="s">
        <v>61</v>
      </c>
      <c r="H66" s="9">
        <v>12</v>
      </c>
    </row>
    <row r="67" spans="2:8" ht="13.8" x14ac:dyDescent="0.3">
      <c r="B67" s="15" t="s">
        <v>147</v>
      </c>
      <c r="C67" s="18" t="s">
        <v>137</v>
      </c>
      <c r="D67" s="76"/>
      <c r="E67" s="15" t="s">
        <v>9</v>
      </c>
      <c r="F67" s="93" t="s">
        <v>162</v>
      </c>
      <c r="G67" s="8" t="s">
        <v>61</v>
      </c>
      <c r="H67" s="9">
        <v>14</v>
      </c>
    </row>
    <row r="68" spans="2:8" ht="13.8" x14ac:dyDescent="0.3">
      <c r="B68" s="15" t="s">
        <v>148</v>
      </c>
      <c r="C68" s="18" t="s">
        <v>171</v>
      </c>
      <c r="D68" s="76"/>
      <c r="E68" s="15" t="s">
        <v>52</v>
      </c>
      <c r="F68" s="93" t="s">
        <v>163</v>
      </c>
      <c r="G68" s="8" t="s">
        <v>7</v>
      </c>
      <c r="H68" s="9">
        <v>8</v>
      </c>
    </row>
    <row r="69" spans="2:8" ht="13.8" x14ac:dyDescent="0.3">
      <c r="B69" s="15" t="s">
        <v>149</v>
      </c>
      <c r="C69" s="17" t="s">
        <v>138</v>
      </c>
      <c r="D69" s="16"/>
      <c r="E69" s="15" t="s">
        <v>9</v>
      </c>
      <c r="F69" s="93" t="s">
        <v>164</v>
      </c>
      <c r="G69" s="8" t="s">
        <v>7</v>
      </c>
      <c r="H69" s="9">
        <v>8</v>
      </c>
    </row>
    <row r="70" spans="2:8" ht="13.8" x14ac:dyDescent="0.3">
      <c r="B70" s="15" t="s">
        <v>150</v>
      </c>
      <c r="C70" s="17" t="s">
        <v>75</v>
      </c>
      <c r="D70" s="20"/>
      <c r="E70" s="15" t="s">
        <v>9</v>
      </c>
      <c r="F70" s="93" t="s">
        <v>165</v>
      </c>
      <c r="G70" s="8" t="s">
        <v>7</v>
      </c>
      <c r="H70" s="9">
        <v>7</v>
      </c>
    </row>
    <row r="71" spans="2:8" ht="13.8" x14ac:dyDescent="0.3">
      <c r="B71" s="15" t="s">
        <v>151</v>
      </c>
      <c r="C71" s="17" t="s">
        <v>58</v>
      </c>
      <c r="D71" s="16"/>
      <c r="E71" s="15" t="s">
        <v>57</v>
      </c>
      <c r="F71" s="93" t="s">
        <v>166</v>
      </c>
      <c r="G71" s="8" t="s">
        <v>61</v>
      </c>
      <c r="H71" s="9">
        <v>15</v>
      </c>
    </row>
    <row r="72" spans="2:8" ht="13.8" x14ac:dyDescent="0.3">
      <c r="B72" s="15" t="s">
        <v>152</v>
      </c>
      <c r="C72" s="17" t="s">
        <v>139</v>
      </c>
      <c r="D72" s="16"/>
      <c r="E72" s="15" t="s">
        <v>52</v>
      </c>
      <c r="F72" s="93" t="s">
        <v>167</v>
      </c>
      <c r="G72" s="8" t="s">
        <v>7</v>
      </c>
      <c r="H72" s="9">
        <v>7</v>
      </c>
    </row>
    <row r="73" spans="2:8" ht="13.8" x14ac:dyDescent="0.3">
      <c r="B73" s="15" t="s">
        <v>153</v>
      </c>
      <c r="C73" s="18" t="s">
        <v>127</v>
      </c>
      <c r="D73" s="76"/>
      <c r="E73" s="15" t="s">
        <v>52</v>
      </c>
      <c r="F73" s="93" t="s">
        <v>168</v>
      </c>
      <c r="G73" s="8" t="s">
        <v>7</v>
      </c>
      <c r="H73" s="9">
        <v>6</v>
      </c>
    </row>
    <row r="74" spans="2:8" ht="13.8" x14ac:dyDescent="0.3">
      <c r="B74" s="15" t="s">
        <v>154</v>
      </c>
      <c r="C74" s="18" t="s">
        <v>65</v>
      </c>
      <c r="D74" s="76"/>
      <c r="E74" s="15" t="s">
        <v>9</v>
      </c>
      <c r="F74" s="93" t="s">
        <v>169</v>
      </c>
      <c r="G74" s="92"/>
      <c r="H74" s="9">
        <v>6</v>
      </c>
    </row>
    <row r="75" spans="2:8" x14ac:dyDescent="0.25">
      <c r="B75" s="22"/>
      <c r="C75" s="22"/>
      <c r="D75" s="23"/>
      <c r="E75" s="22"/>
      <c r="F75" s="94"/>
      <c r="G75" s="22"/>
      <c r="H75" s="21"/>
    </row>
    <row r="77" spans="2:8" ht="13.8" x14ac:dyDescent="0.3">
      <c r="B77" s="10" t="s">
        <v>70</v>
      </c>
      <c r="C77" s="11"/>
      <c r="D77" s="1"/>
      <c r="E77" s="1"/>
      <c r="F77" s="2"/>
      <c r="G77" s="2"/>
      <c r="H77" s="3"/>
    </row>
    <row r="78" spans="2:8" s="88" customFormat="1" ht="13.8" x14ac:dyDescent="0.3">
      <c r="B78" s="12" t="s">
        <v>191</v>
      </c>
      <c r="C78" s="13" t="s">
        <v>192</v>
      </c>
      <c r="D78" s="4"/>
      <c r="E78" s="4" t="s">
        <v>193</v>
      </c>
      <c r="F78" s="4"/>
      <c r="G78" s="4" t="s">
        <v>212</v>
      </c>
      <c r="H78" s="87"/>
    </row>
    <row r="79" spans="2:8" ht="13.8" x14ac:dyDescent="0.3">
      <c r="B79" s="5" t="s">
        <v>1</v>
      </c>
      <c r="C79" s="14" t="s">
        <v>2</v>
      </c>
      <c r="D79" s="6"/>
      <c r="E79" s="6" t="s">
        <v>3</v>
      </c>
      <c r="F79" s="6" t="s">
        <v>8</v>
      </c>
      <c r="G79" s="6" t="s">
        <v>4</v>
      </c>
      <c r="H79" s="7" t="s">
        <v>5</v>
      </c>
    </row>
    <row r="80" spans="2:8" ht="13.8" x14ac:dyDescent="0.3">
      <c r="B80" s="15">
        <v>3</v>
      </c>
      <c r="C80" s="17" t="s">
        <v>62</v>
      </c>
      <c r="D80" s="16"/>
      <c r="E80" s="15" t="s">
        <v>6</v>
      </c>
      <c r="F80" s="93" t="s">
        <v>196</v>
      </c>
      <c r="G80" s="8"/>
      <c r="H80" s="9">
        <v>10</v>
      </c>
    </row>
    <row r="81" spans="2:8" ht="13.8" x14ac:dyDescent="0.3">
      <c r="B81" s="15">
        <v>9</v>
      </c>
      <c r="C81" s="17" t="s">
        <v>105</v>
      </c>
      <c r="D81" s="16"/>
      <c r="E81" s="15" t="s">
        <v>9</v>
      </c>
      <c r="F81" s="93" t="s">
        <v>197</v>
      </c>
      <c r="G81" s="8" t="s">
        <v>7</v>
      </c>
      <c r="H81" s="9">
        <v>10</v>
      </c>
    </row>
    <row r="82" spans="2:8" ht="13.8" x14ac:dyDescent="0.3">
      <c r="B82" s="15">
        <v>14</v>
      </c>
      <c r="C82" s="17" t="s">
        <v>67</v>
      </c>
      <c r="D82" s="16"/>
      <c r="E82" s="15" t="s">
        <v>52</v>
      </c>
      <c r="F82" s="93" t="s">
        <v>198</v>
      </c>
      <c r="G82" s="8" t="s">
        <v>7</v>
      </c>
      <c r="H82" s="9">
        <v>10</v>
      </c>
    </row>
    <row r="83" spans="2:8" ht="13.8" x14ac:dyDescent="0.3">
      <c r="B83" s="15">
        <v>17</v>
      </c>
      <c r="C83" s="17" t="s">
        <v>59</v>
      </c>
      <c r="D83" s="16"/>
      <c r="E83" s="15" t="s">
        <v>6</v>
      </c>
      <c r="F83" s="93" t="s">
        <v>199</v>
      </c>
      <c r="G83" s="8" t="s">
        <v>61</v>
      </c>
      <c r="H83" s="9">
        <v>14</v>
      </c>
    </row>
    <row r="84" spans="2:8" ht="13.8" x14ac:dyDescent="0.3">
      <c r="B84" s="15">
        <v>22</v>
      </c>
      <c r="C84" s="17" t="s">
        <v>37</v>
      </c>
      <c r="D84" s="20"/>
      <c r="E84" s="15" t="s">
        <v>6</v>
      </c>
      <c r="F84" s="93" t="s">
        <v>200</v>
      </c>
      <c r="G84" s="8"/>
      <c r="H84" s="9">
        <v>8</v>
      </c>
    </row>
    <row r="85" spans="2:8" ht="13.8" x14ac:dyDescent="0.3">
      <c r="B85" s="15">
        <v>26</v>
      </c>
      <c r="C85" s="17" t="s">
        <v>194</v>
      </c>
      <c r="D85" s="16"/>
      <c r="E85" s="15" t="s">
        <v>9</v>
      </c>
      <c r="F85" s="93" t="s">
        <v>201</v>
      </c>
      <c r="G85" s="8" t="s">
        <v>7</v>
      </c>
      <c r="H85" s="9">
        <v>9</v>
      </c>
    </row>
    <row r="86" spans="2:8" ht="13.8" x14ac:dyDescent="0.3">
      <c r="B86" s="15">
        <v>28</v>
      </c>
      <c r="C86" s="17" t="s">
        <v>75</v>
      </c>
      <c r="D86" s="16"/>
      <c r="E86" s="15" t="s">
        <v>9</v>
      </c>
      <c r="F86" s="93" t="s">
        <v>202</v>
      </c>
      <c r="G86" s="8" t="s">
        <v>7</v>
      </c>
      <c r="H86" s="9">
        <v>8</v>
      </c>
    </row>
    <row r="87" spans="2:8" ht="13.8" x14ac:dyDescent="0.3">
      <c r="B87" s="15">
        <v>31</v>
      </c>
      <c r="C87" s="18" t="s">
        <v>122</v>
      </c>
      <c r="D87" s="76"/>
      <c r="E87" s="15" t="s">
        <v>52</v>
      </c>
      <c r="F87" s="93" t="s">
        <v>195</v>
      </c>
      <c r="G87" s="8"/>
      <c r="H87" s="9">
        <v>9</v>
      </c>
    </row>
    <row r="88" spans="2:8" ht="13.8" x14ac:dyDescent="0.3">
      <c r="B88" s="15">
        <v>36</v>
      </c>
      <c r="C88" s="18" t="s">
        <v>41</v>
      </c>
      <c r="D88" s="76"/>
      <c r="E88" s="15" t="s">
        <v>6</v>
      </c>
      <c r="F88" s="93" t="s">
        <v>203</v>
      </c>
      <c r="G88" s="8" t="s">
        <v>61</v>
      </c>
      <c r="H88" s="9">
        <v>12</v>
      </c>
    </row>
    <row r="89" spans="2:8" ht="13.8" x14ac:dyDescent="0.3">
      <c r="B89" s="15">
        <v>38</v>
      </c>
      <c r="C89" s="17" t="s">
        <v>138</v>
      </c>
      <c r="D89" s="16"/>
      <c r="E89" s="15" t="s">
        <v>9</v>
      </c>
      <c r="F89" s="93" t="s">
        <v>204</v>
      </c>
      <c r="G89" s="8" t="s">
        <v>7</v>
      </c>
      <c r="H89" s="9">
        <v>7</v>
      </c>
    </row>
    <row r="90" spans="2:8" ht="13.8" x14ac:dyDescent="0.3">
      <c r="B90" s="15">
        <v>48</v>
      </c>
      <c r="C90" s="17" t="s">
        <v>65</v>
      </c>
      <c r="D90" s="20"/>
      <c r="E90" s="15" t="s">
        <v>9</v>
      </c>
      <c r="F90" s="93" t="s">
        <v>205</v>
      </c>
      <c r="G90" s="8" t="s">
        <v>7</v>
      </c>
      <c r="H90" s="9">
        <v>6</v>
      </c>
    </row>
    <row r="91" spans="2:8" ht="13.8" x14ac:dyDescent="0.3">
      <c r="B91" s="15">
        <v>49</v>
      </c>
      <c r="C91" s="17" t="s">
        <v>210</v>
      </c>
      <c r="D91" s="16"/>
      <c r="E91" s="15" t="s">
        <v>6</v>
      </c>
      <c r="F91" s="93" t="s">
        <v>206</v>
      </c>
      <c r="G91" s="8"/>
      <c r="H91" s="9">
        <v>6</v>
      </c>
    </row>
    <row r="92" spans="2:8" ht="13.8" x14ac:dyDescent="0.3">
      <c r="B92" s="15">
        <v>62</v>
      </c>
      <c r="C92" s="17" t="s">
        <v>12</v>
      </c>
      <c r="D92" s="16"/>
      <c r="E92" s="15" t="s">
        <v>6</v>
      </c>
      <c r="F92" s="93" t="s">
        <v>207</v>
      </c>
      <c r="G92" s="8" t="s">
        <v>7</v>
      </c>
      <c r="H92" s="9">
        <v>5</v>
      </c>
    </row>
    <row r="93" spans="2:8" ht="13.8" x14ac:dyDescent="0.3">
      <c r="B93" s="15">
        <v>74</v>
      </c>
      <c r="C93" s="18" t="s">
        <v>63</v>
      </c>
      <c r="D93" s="76"/>
      <c r="E93" s="15" t="s">
        <v>57</v>
      </c>
      <c r="F93" s="93" t="s">
        <v>208</v>
      </c>
      <c r="G93" s="8"/>
      <c r="H93" s="9">
        <v>10</v>
      </c>
    </row>
    <row r="94" spans="2:8" ht="13.8" x14ac:dyDescent="0.3">
      <c r="B94" s="15">
        <v>114</v>
      </c>
      <c r="C94" s="18" t="s">
        <v>127</v>
      </c>
      <c r="D94" s="76"/>
      <c r="E94" s="15" t="s">
        <v>52</v>
      </c>
      <c r="F94" s="93" t="s">
        <v>209</v>
      </c>
      <c r="G94" s="92" t="s">
        <v>7</v>
      </c>
      <c r="H94" s="9">
        <v>8</v>
      </c>
    </row>
    <row r="95" spans="2:8" x14ac:dyDescent="0.25">
      <c r="B95" s="22"/>
      <c r="C95" s="22"/>
      <c r="D95" s="23"/>
      <c r="E95" s="22"/>
      <c r="F95" s="94"/>
      <c r="G95" s="22"/>
      <c r="H95" s="21"/>
    </row>
    <row r="97" spans="2:8" ht="13.8" x14ac:dyDescent="0.3">
      <c r="B97" s="10" t="s">
        <v>70</v>
      </c>
      <c r="C97" s="11"/>
      <c r="D97" s="1"/>
      <c r="E97" s="1"/>
      <c r="F97" s="2"/>
      <c r="G97" s="2"/>
      <c r="H97" s="3"/>
    </row>
    <row r="98" spans="2:8" s="88" customFormat="1" ht="13.8" x14ac:dyDescent="0.3">
      <c r="B98" s="12" t="s">
        <v>218</v>
      </c>
      <c r="C98" s="13" t="s">
        <v>219</v>
      </c>
      <c r="D98" s="4"/>
      <c r="E98" s="4" t="s">
        <v>220</v>
      </c>
      <c r="F98" s="4"/>
      <c r="G98" s="4" t="s">
        <v>221</v>
      </c>
      <c r="H98" s="87"/>
    </row>
    <row r="99" spans="2:8" ht="13.8" x14ac:dyDescent="0.3">
      <c r="B99" s="5" t="s">
        <v>1</v>
      </c>
      <c r="C99" s="14" t="s">
        <v>2</v>
      </c>
      <c r="D99" s="6"/>
      <c r="E99" s="6" t="s">
        <v>3</v>
      </c>
      <c r="F99" s="6" t="s">
        <v>8</v>
      </c>
      <c r="G99" s="6" t="s">
        <v>4</v>
      </c>
      <c r="H99" s="7" t="s">
        <v>5</v>
      </c>
    </row>
    <row r="100" spans="2:8" ht="13.8" x14ac:dyDescent="0.3">
      <c r="B100" s="15">
        <v>1</v>
      </c>
      <c r="C100" s="17" t="s">
        <v>94</v>
      </c>
      <c r="D100" s="16"/>
      <c r="E100" s="15" t="s">
        <v>9</v>
      </c>
      <c r="F100" s="93" t="s">
        <v>226</v>
      </c>
      <c r="G100" s="8"/>
      <c r="H100" s="9">
        <v>10</v>
      </c>
    </row>
    <row r="101" spans="2:8" ht="13.8" x14ac:dyDescent="0.3">
      <c r="B101" s="15">
        <v>10</v>
      </c>
      <c r="C101" s="17" t="s">
        <v>62</v>
      </c>
      <c r="D101" s="16"/>
      <c r="E101" s="15" t="s">
        <v>6</v>
      </c>
      <c r="F101" s="93" t="s">
        <v>227</v>
      </c>
      <c r="G101" s="8" t="s">
        <v>61</v>
      </c>
      <c r="H101" s="9">
        <v>15</v>
      </c>
    </row>
    <row r="102" spans="2:8" ht="13.8" x14ac:dyDescent="0.3">
      <c r="B102" s="15">
        <v>25</v>
      </c>
      <c r="C102" s="17" t="s">
        <v>68</v>
      </c>
      <c r="D102" s="16"/>
      <c r="E102" s="15" t="s">
        <v>9</v>
      </c>
      <c r="F102" s="93" t="s">
        <v>228</v>
      </c>
      <c r="G102" s="8"/>
      <c r="H102" s="9">
        <v>9</v>
      </c>
    </row>
    <row r="103" spans="2:8" ht="13.8" x14ac:dyDescent="0.3">
      <c r="B103" s="15">
        <v>27</v>
      </c>
      <c r="C103" s="17" t="s">
        <v>105</v>
      </c>
      <c r="D103" s="16"/>
      <c r="E103" s="15" t="s">
        <v>9</v>
      </c>
      <c r="F103" s="93" t="s">
        <v>229</v>
      </c>
      <c r="G103" s="8" t="s">
        <v>7</v>
      </c>
      <c r="H103" s="9">
        <v>8</v>
      </c>
    </row>
    <row r="104" spans="2:8" ht="13.8" x14ac:dyDescent="0.3">
      <c r="B104" s="15">
        <v>34</v>
      </c>
      <c r="C104" s="17" t="s">
        <v>107</v>
      </c>
      <c r="D104" s="20"/>
      <c r="E104" s="15" t="s">
        <v>9</v>
      </c>
      <c r="F104" s="93" t="s">
        <v>230</v>
      </c>
      <c r="G104" s="8" t="s">
        <v>7</v>
      </c>
      <c r="H104" s="9">
        <v>7</v>
      </c>
    </row>
    <row r="105" spans="2:8" ht="13.8" x14ac:dyDescent="0.3">
      <c r="B105" s="15">
        <v>41</v>
      </c>
      <c r="C105" s="17" t="s">
        <v>37</v>
      </c>
      <c r="D105" s="16"/>
      <c r="E105" s="15" t="s">
        <v>6</v>
      </c>
      <c r="F105" s="93" t="s">
        <v>231</v>
      </c>
      <c r="G105" s="8"/>
      <c r="H105" s="9">
        <v>9</v>
      </c>
    </row>
    <row r="106" spans="2:8" ht="13.8" x14ac:dyDescent="0.3">
      <c r="B106" s="15">
        <v>48</v>
      </c>
      <c r="C106" s="17" t="s">
        <v>11</v>
      </c>
      <c r="D106" s="16"/>
      <c r="E106" s="15" t="s">
        <v>6</v>
      </c>
      <c r="F106" s="93" t="s">
        <v>232</v>
      </c>
      <c r="G106" s="8"/>
      <c r="H106" s="9">
        <v>8</v>
      </c>
    </row>
    <row r="107" spans="2:8" ht="13.8" x14ac:dyDescent="0.3">
      <c r="B107" s="15">
        <v>52</v>
      </c>
      <c r="C107" s="18" t="s">
        <v>65</v>
      </c>
      <c r="D107" s="76"/>
      <c r="E107" s="15" t="s">
        <v>9</v>
      </c>
      <c r="F107" s="93" t="s">
        <v>233</v>
      </c>
      <c r="G107" s="8"/>
      <c r="H107" s="9">
        <v>6</v>
      </c>
    </row>
    <row r="108" spans="2:8" ht="13.8" x14ac:dyDescent="0.3">
      <c r="B108" s="15">
        <v>60</v>
      </c>
      <c r="C108" s="18" t="s">
        <v>138</v>
      </c>
      <c r="D108" s="76"/>
      <c r="E108" s="15" t="s">
        <v>9</v>
      </c>
      <c r="F108" s="93" t="s">
        <v>234</v>
      </c>
      <c r="G108" s="8"/>
      <c r="H108" s="9">
        <v>5</v>
      </c>
    </row>
    <row r="109" spans="2:8" ht="13.8" x14ac:dyDescent="0.3">
      <c r="B109" s="15">
        <v>75</v>
      </c>
      <c r="C109" s="17" t="s">
        <v>126</v>
      </c>
      <c r="D109" s="16"/>
      <c r="E109" s="15" t="s">
        <v>52</v>
      </c>
      <c r="F109" s="93" t="s">
        <v>235</v>
      </c>
      <c r="G109" s="8" t="s">
        <v>7</v>
      </c>
      <c r="H109" s="9">
        <v>10</v>
      </c>
    </row>
    <row r="110" spans="2:8" ht="13.8" x14ac:dyDescent="0.3">
      <c r="B110" s="15">
        <v>80</v>
      </c>
      <c r="C110" s="17" t="s">
        <v>222</v>
      </c>
      <c r="D110" s="20"/>
      <c r="E110" s="15" t="s">
        <v>52</v>
      </c>
      <c r="F110" s="93" t="s">
        <v>236</v>
      </c>
      <c r="G110" s="8"/>
      <c r="H110" s="9">
        <v>9</v>
      </c>
    </row>
    <row r="111" spans="2:8" ht="13.8" x14ac:dyDescent="0.3">
      <c r="B111" s="15">
        <v>84</v>
      </c>
      <c r="C111" s="17" t="s">
        <v>210</v>
      </c>
      <c r="D111" s="16"/>
      <c r="E111" s="15" t="s">
        <v>6</v>
      </c>
      <c r="F111" s="93" t="s">
        <v>237</v>
      </c>
      <c r="G111" s="8"/>
      <c r="H111" s="9">
        <v>7</v>
      </c>
    </row>
    <row r="112" spans="2:8" ht="13.8" x14ac:dyDescent="0.3">
      <c r="B112" s="15">
        <v>87</v>
      </c>
      <c r="C112" s="17" t="s">
        <v>12</v>
      </c>
      <c r="D112" s="16"/>
      <c r="E112" s="15" t="s">
        <v>6</v>
      </c>
      <c r="F112" s="93" t="s">
        <v>238</v>
      </c>
      <c r="G112" s="8"/>
      <c r="H112" s="9">
        <v>6</v>
      </c>
    </row>
    <row r="113" spans="2:8" ht="13.8" x14ac:dyDescent="0.3">
      <c r="B113" s="15">
        <v>92</v>
      </c>
      <c r="C113" s="18" t="s">
        <v>51</v>
      </c>
      <c r="D113" s="76"/>
      <c r="E113" s="15" t="s">
        <v>6</v>
      </c>
      <c r="F113" s="93" t="s">
        <v>239</v>
      </c>
      <c r="G113" s="8"/>
      <c r="H113" s="9">
        <v>5</v>
      </c>
    </row>
    <row r="114" spans="2:8" ht="13.8" x14ac:dyDescent="0.3">
      <c r="B114" s="15">
        <v>113</v>
      </c>
      <c r="C114" s="18" t="s">
        <v>53</v>
      </c>
      <c r="D114" s="76"/>
      <c r="E114" s="15" t="s">
        <v>57</v>
      </c>
      <c r="F114" s="93" t="s">
        <v>240</v>
      </c>
      <c r="G114" s="92"/>
      <c r="H114" s="9">
        <v>10</v>
      </c>
    </row>
    <row r="115" spans="2:8" ht="13.8" x14ac:dyDescent="0.3">
      <c r="B115" s="15">
        <v>116</v>
      </c>
      <c r="C115" s="17" t="s">
        <v>223</v>
      </c>
      <c r="D115" s="16"/>
      <c r="E115" s="15" t="s">
        <v>9</v>
      </c>
      <c r="F115" s="93" t="s">
        <v>241</v>
      </c>
      <c r="G115" s="8" t="s">
        <v>7</v>
      </c>
      <c r="H115" s="9">
        <v>4</v>
      </c>
    </row>
    <row r="116" spans="2:8" ht="13.8" x14ac:dyDescent="0.3">
      <c r="B116" s="15">
        <v>117</v>
      </c>
      <c r="C116" s="17" t="s">
        <v>63</v>
      </c>
      <c r="D116" s="20"/>
      <c r="E116" s="15" t="s">
        <v>57</v>
      </c>
      <c r="F116" s="93" t="s">
        <v>242</v>
      </c>
      <c r="G116" s="8"/>
      <c r="H116" s="9">
        <v>9</v>
      </c>
    </row>
    <row r="117" spans="2:8" ht="13.8" x14ac:dyDescent="0.3">
      <c r="B117" s="15">
        <v>132</v>
      </c>
      <c r="C117" s="17" t="s">
        <v>139</v>
      </c>
      <c r="D117" s="16"/>
      <c r="E117" s="15" t="s">
        <v>52</v>
      </c>
      <c r="F117" s="93" t="s">
        <v>243</v>
      </c>
      <c r="G117" s="8" t="s">
        <v>7</v>
      </c>
      <c r="H117" s="9">
        <v>8</v>
      </c>
    </row>
    <row r="118" spans="2:8" ht="13.8" x14ac:dyDescent="0.3">
      <c r="B118" s="15">
        <v>147</v>
      </c>
      <c r="C118" s="17" t="s">
        <v>224</v>
      </c>
      <c r="D118" s="16"/>
      <c r="E118" s="15" t="s">
        <v>9</v>
      </c>
      <c r="F118" s="93" t="s">
        <v>244</v>
      </c>
      <c r="G118" s="8"/>
      <c r="H118" s="9">
        <v>3</v>
      </c>
    </row>
    <row r="119" spans="2:8" ht="13.8" x14ac:dyDescent="0.3">
      <c r="B119" s="15">
        <v>165</v>
      </c>
      <c r="C119" s="18" t="s">
        <v>225</v>
      </c>
      <c r="D119" s="76"/>
      <c r="E119" s="15" t="s">
        <v>9</v>
      </c>
      <c r="F119" s="93" t="s">
        <v>245</v>
      </c>
      <c r="G119" s="8"/>
      <c r="H119" s="9">
        <v>2</v>
      </c>
    </row>
    <row r="120" spans="2:8" ht="13.8" x14ac:dyDescent="0.3">
      <c r="B120" s="15">
        <v>168</v>
      </c>
      <c r="C120" s="18" t="s">
        <v>64</v>
      </c>
      <c r="D120" s="76"/>
      <c r="E120" s="15" t="s">
        <v>57</v>
      </c>
      <c r="F120" s="93" t="s">
        <v>246</v>
      </c>
      <c r="G120" s="92"/>
      <c r="H120" s="9">
        <v>8</v>
      </c>
    </row>
    <row r="121" spans="2:8" x14ac:dyDescent="0.25">
      <c r="B121" s="22"/>
      <c r="C121" s="22"/>
      <c r="D121" s="23"/>
      <c r="E121" s="22"/>
      <c r="F121" s="94"/>
      <c r="G121" s="22"/>
      <c r="H121" s="21"/>
    </row>
    <row r="123" spans="2:8" ht="13.8" x14ac:dyDescent="0.3">
      <c r="B123" s="10" t="s">
        <v>70</v>
      </c>
      <c r="C123" s="11"/>
      <c r="D123" s="1"/>
      <c r="E123" s="1"/>
      <c r="F123" s="2"/>
      <c r="G123" s="2"/>
      <c r="H123" s="3"/>
    </row>
    <row r="124" spans="2:8" s="88" customFormat="1" ht="13.8" x14ac:dyDescent="0.3">
      <c r="B124" s="12" t="s">
        <v>248</v>
      </c>
      <c r="C124" s="13" t="s">
        <v>249</v>
      </c>
      <c r="D124" s="4"/>
      <c r="E124" s="4" t="s">
        <v>250</v>
      </c>
      <c r="F124" s="4"/>
      <c r="G124" s="4" t="s">
        <v>251</v>
      </c>
      <c r="H124" s="87"/>
    </row>
    <row r="125" spans="2:8" ht="13.8" x14ac:dyDescent="0.3">
      <c r="B125" s="5" t="s">
        <v>1</v>
      </c>
      <c r="C125" s="14" t="s">
        <v>2</v>
      </c>
      <c r="D125" s="6"/>
      <c r="E125" s="6" t="s">
        <v>3</v>
      </c>
      <c r="F125" s="6" t="s">
        <v>8</v>
      </c>
      <c r="G125" s="6" t="s">
        <v>4</v>
      </c>
      <c r="H125" s="7" t="s">
        <v>5</v>
      </c>
    </row>
    <row r="126" spans="2:8" ht="13.8" x14ac:dyDescent="0.3">
      <c r="B126" s="15">
        <v>5</v>
      </c>
      <c r="C126" s="17" t="s">
        <v>62</v>
      </c>
      <c r="D126" s="16"/>
      <c r="E126" s="15" t="s">
        <v>6</v>
      </c>
      <c r="F126" s="97">
        <v>3.0706018518518518E-2</v>
      </c>
      <c r="G126" s="8"/>
      <c r="H126" s="9">
        <v>10</v>
      </c>
    </row>
    <row r="127" spans="2:8" ht="13.8" x14ac:dyDescent="0.3">
      <c r="B127" s="15">
        <v>14</v>
      </c>
      <c r="C127" s="17" t="s">
        <v>68</v>
      </c>
      <c r="D127" s="16"/>
      <c r="E127" s="15" t="s">
        <v>9</v>
      </c>
      <c r="F127" s="97">
        <v>3.2534722222222222E-2</v>
      </c>
      <c r="G127" s="8"/>
      <c r="H127" s="9">
        <v>10</v>
      </c>
    </row>
    <row r="128" spans="2:8" ht="13.8" x14ac:dyDescent="0.3">
      <c r="B128" s="15">
        <v>15</v>
      </c>
      <c r="C128" s="17" t="s">
        <v>122</v>
      </c>
      <c r="D128" s="16"/>
      <c r="E128" s="15" t="s">
        <v>52</v>
      </c>
      <c r="F128" s="97">
        <v>3.2696759259259259E-2</v>
      </c>
      <c r="G128" s="8" t="s">
        <v>7</v>
      </c>
      <c r="H128" s="9">
        <v>10</v>
      </c>
    </row>
    <row r="129" spans="2:8" ht="13.8" x14ac:dyDescent="0.3">
      <c r="B129" s="15">
        <v>19</v>
      </c>
      <c r="C129" s="17" t="s">
        <v>13</v>
      </c>
      <c r="D129" s="16"/>
      <c r="E129" s="15" t="s">
        <v>6</v>
      </c>
      <c r="F129" s="97">
        <v>3.4016203703703701E-2</v>
      </c>
      <c r="G129" s="8"/>
      <c r="H129" s="9">
        <v>9</v>
      </c>
    </row>
    <row r="130" spans="2:8" ht="13.8" x14ac:dyDescent="0.3">
      <c r="B130" s="15">
        <v>31</v>
      </c>
      <c r="C130" s="17" t="s">
        <v>59</v>
      </c>
      <c r="D130" s="20"/>
      <c r="E130" s="15" t="s">
        <v>6</v>
      </c>
      <c r="F130" s="97">
        <v>3.546296296296296E-2</v>
      </c>
      <c r="G130" s="8"/>
      <c r="H130" s="9">
        <v>8</v>
      </c>
    </row>
    <row r="131" spans="2:8" ht="13.8" x14ac:dyDescent="0.3">
      <c r="B131" s="15">
        <v>32</v>
      </c>
      <c r="C131" s="17" t="s">
        <v>37</v>
      </c>
      <c r="D131" s="16"/>
      <c r="E131" s="15" t="s">
        <v>6</v>
      </c>
      <c r="F131" s="97">
        <v>3.5520833333333335E-2</v>
      </c>
      <c r="G131" s="8"/>
      <c r="H131" s="9">
        <v>7</v>
      </c>
    </row>
    <row r="132" spans="2:8" ht="13.8" x14ac:dyDescent="0.3">
      <c r="B132" s="15">
        <v>39</v>
      </c>
      <c r="C132" s="17" t="s">
        <v>75</v>
      </c>
      <c r="D132" s="16"/>
      <c r="E132" s="15" t="s">
        <v>9</v>
      </c>
      <c r="F132" s="97">
        <v>3.6458333333333336E-2</v>
      </c>
      <c r="G132" s="8"/>
      <c r="H132" s="9">
        <v>9</v>
      </c>
    </row>
    <row r="133" spans="2:8" ht="13.8" x14ac:dyDescent="0.3">
      <c r="B133" s="15">
        <v>40</v>
      </c>
      <c r="C133" s="18" t="s">
        <v>38</v>
      </c>
      <c r="D133" s="76"/>
      <c r="E133" s="15" t="s">
        <v>6</v>
      </c>
      <c r="F133" s="97">
        <v>3.6631944444444446E-2</v>
      </c>
      <c r="G133" s="8"/>
      <c r="H133" s="9">
        <v>6</v>
      </c>
    </row>
    <row r="134" spans="2:8" ht="13.8" x14ac:dyDescent="0.3">
      <c r="B134" s="15">
        <v>41</v>
      </c>
      <c r="C134" s="18" t="s">
        <v>41</v>
      </c>
      <c r="D134" s="76"/>
      <c r="E134" s="15" t="s">
        <v>6</v>
      </c>
      <c r="F134" s="97">
        <v>3.6874999999999998E-2</v>
      </c>
      <c r="G134" s="8"/>
      <c r="H134" s="9">
        <v>5</v>
      </c>
    </row>
    <row r="135" spans="2:8" ht="13.8" x14ac:dyDescent="0.3">
      <c r="B135" s="15">
        <v>42</v>
      </c>
      <c r="C135" s="17" t="s">
        <v>67</v>
      </c>
      <c r="D135" s="16"/>
      <c r="E135" s="15" t="s">
        <v>52</v>
      </c>
      <c r="F135" s="97">
        <v>3.712962962962963E-2</v>
      </c>
      <c r="G135" s="8"/>
      <c r="H135" s="9">
        <v>9</v>
      </c>
    </row>
    <row r="136" spans="2:8" ht="13.8" x14ac:dyDescent="0.3">
      <c r="B136" s="15">
        <v>48</v>
      </c>
      <c r="C136" s="17" t="s">
        <v>11</v>
      </c>
      <c r="D136" s="20"/>
      <c r="E136" s="15" t="s">
        <v>6</v>
      </c>
      <c r="F136" s="97">
        <v>3.8275462962962963E-2</v>
      </c>
      <c r="G136" s="8"/>
      <c r="H136" s="9">
        <v>4</v>
      </c>
    </row>
    <row r="137" spans="2:8" ht="13.8" x14ac:dyDescent="0.3">
      <c r="B137" s="15">
        <v>51</v>
      </c>
      <c r="C137" s="17" t="s">
        <v>171</v>
      </c>
      <c r="D137" s="16"/>
      <c r="E137" s="15" t="s">
        <v>52</v>
      </c>
      <c r="F137" s="97">
        <v>3.8807870370370368E-2</v>
      </c>
      <c r="G137" s="8" t="s">
        <v>61</v>
      </c>
      <c r="H137" s="9">
        <v>13</v>
      </c>
    </row>
    <row r="138" spans="2:8" ht="13.8" x14ac:dyDescent="0.3">
      <c r="B138" s="15">
        <v>50</v>
      </c>
      <c r="C138" s="17" t="s">
        <v>252</v>
      </c>
      <c r="D138" s="16"/>
      <c r="E138" s="15" t="s">
        <v>9</v>
      </c>
      <c r="F138" s="97">
        <v>3.8796296296296294E-2</v>
      </c>
      <c r="G138" s="8" t="s">
        <v>7</v>
      </c>
      <c r="H138" s="9">
        <v>8</v>
      </c>
    </row>
    <row r="139" spans="2:8" ht="13.8" x14ac:dyDescent="0.3">
      <c r="B139" s="15">
        <v>55</v>
      </c>
      <c r="C139" s="18" t="s">
        <v>58</v>
      </c>
      <c r="D139" s="76"/>
      <c r="E139" s="15" t="s">
        <v>57</v>
      </c>
      <c r="F139" s="97">
        <v>3.9259259259259258E-2</v>
      </c>
      <c r="G139" s="8"/>
      <c r="H139" s="9">
        <v>10</v>
      </c>
    </row>
    <row r="140" spans="2:8" ht="13.8" x14ac:dyDescent="0.3">
      <c r="B140" s="15">
        <v>57</v>
      </c>
      <c r="C140" s="18" t="s">
        <v>51</v>
      </c>
      <c r="D140" s="76"/>
      <c r="E140" s="15" t="s">
        <v>6</v>
      </c>
      <c r="F140" s="97">
        <v>3.9571759259259258E-2</v>
      </c>
      <c r="G140" s="92"/>
      <c r="H140" s="9">
        <v>3</v>
      </c>
    </row>
    <row r="141" spans="2:8" ht="13.8" x14ac:dyDescent="0.3">
      <c r="B141" s="15">
        <v>59</v>
      </c>
      <c r="C141" s="17" t="s">
        <v>253</v>
      </c>
      <c r="D141" s="16"/>
      <c r="E141" s="15" t="s">
        <v>9</v>
      </c>
      <c r="F141" s="97">
        <v>3.9780092592592596E-2</v>
      </c>
      <c r="G141" s="8"/>
      <c r="H141" s="9">
        <v>7</v>
      </c>
    </row>
    <row r="142" spans="2:8" ht="13.8" x14ac:dyDescent="0.3">
      <c r="B142" s="15">
        <v>62</v>
      </c>
      <c r="C142" s="17" t="s">
        <v>210</v>
      </c>
      <c r="D142" s="20"/>
      <c r="E142" s="15" t="s">
        <v>6</v>
      </c>
      <c r="F142" s="97">
        <v>4.0775462962962965E-2</v>
      </c>
      <c r="G142" s="8"/>
      <c r="H142" s="9">
        <v>2</v>
      </c>
    </row>
    <row r="143" spans="2:8" ht="13.8" x14ac:dyDescent="0.3">
      <c r="B143" s="15">
        <v>77</v>
      </c>
      <c r="C143" s="17" t="s">
        <v>53</v>
      </c>
      <c r="D143" s="16"/>
      <c r="E143" s="15" t="s">
        <v>57</v>
      </c>
      <c r="F143" s="97">
        <v>4.2534722222222224E-2</v>
      </c>
      <c r="G143" s="8"/>
      <c r="H143" s="9">
        <v>9</v>
      </c>
    </row>
    <row r="144" spans="2:8" ht="13.8" x14ac:dyDescent="0.3">
      <c r="B144" s="15">
        <v>86</v>
      </c>
      <c r="C144" s="17" t="s">
        <v>223</v>
      </c>
      <c r="D144" s="16"/>
      <c r="E144" s="15" t="s">
        <v>9</v>
      </c>
      <c r="F144" s="97">
        <v>4.4247685185185189E-2</v>
      </c>
      <c r="G144" s="8"/>
      <c r="H144" s="9">
        <v>6</v>
      </c>
    </row>
    <row r="145" spans="2:8" ht="13.8" x14ac:dyDescent="0.3">
      <c r="B145" s="15">
        <v>101</v>
      </c>
      <c r="C145" s="18" t="s">
        <v>56</v>
      </c>
      <c r="D145" s="76"/>
      <c r="E145" s="15" t="s">
        <v>57</v>
      </c>
      <c r="F145" s="97">
        <v>4.6192129629629632E-2</v>
      </c>
      <c r="G145" s="8"/>
      <c r="H145" s="9">
        <v>8</v>
      </c>
    </row>
    <row r="146" spans="2:8" ht="13.8" x14ac:dyDescent="0.3">
      <c r="B146" s="15">
        <v>102</v>
      </c>
      <c r="C146" s="18" t="s">
        <v>139</v>
      </c>
      <c r="D146" s="76"/>
      <c r="E146" s="15" t="s">
        <v>52</v>
      </c>
      <c r="F146" s="97">
        <v>4.6412037037037036E-2</v>
      </c>
      <c r="G146" s="92"/>
      <c r="H146" s="9">
        <v>7</v>
      </c>
    </row>
    <row r="147" spans="2:8" ht="13.8" x14ac:dyDescent="0.3">
      <c r="B147" s="15">
        <v>111</v>
      </c>
      <c r="C147" s="18" t="s">
        <v>172</v>
      </c>
      <c r="D147" s="76"/>
      <c r="E147" s="15" t="s">
        <v>9</v>
      </c>
      <c r="F147" s="97">
        <v>4.9606481481481481E-2</v>
      </c>
      <c r="G147" s="92" t="s">
        <v>7</v>
      </c>
      <c r="H147" s="9">
        <v>5</v>
      </c>
    </row>
    <row r="148" spans="2:8" ht="13.8" x14ac:dyDescent="0.3">
      <c r="B148" s="15">
        <v>113</v>
      </c>
      <c r="C148" s="18" t="s">
        <v>254</v>
      </c>
      <c r="D148" s="76"/>
      <c r="E148" s="15" t="s">
        <v>9</v>
      </c>
      <c r="F148" s="97">
        <v>4.9907407407407407E-2</v>
      </c>
      <c r="G148" s="92" t="s">
        <v>7</v>
      </c>
      <c r="H148" s="9">
        <v>4</v>
      </c>
    </row>
    <row r="149" spans="2:8" ht="13.8" x14ac:dyDescent="0.3">
      <c r="B149" s="15">
        <v>120</v>
      </c>
      <c r="C149" s="18" t="s">
        <v>64</v>
      </c>
      <c r="D149" s="76"/>
      <c r="E149" s="15" t="s">
        <v>57</v>
      </c>
      <c r="F149" s="97">
        <v>5.3090277777777778E-2</v>
      </c>
      <c r="G149" s="92"/>
      <c r="H149" s="9">
        <v>7</v>
      </c>
    </row>
    <row r="150" spans="2:8" x14ac:dyDescent="0.25">
      <c r="B150" s="22"/>
      <c r="C150" s="22"/>
      <c r="D150" s="23"/>
      <c r="E150" s="22"/>
      <c r="F150" s="94"/>
      <c r="G150" s="22"/>
      <c r="H150" s="21"/>
    </row>
    <row r="152" spans="2:8" ht="13.8" x14ac:dyDescent="0.3">
      <c r="B152" s="10" t="s">
        <v>70</v>
      </c>
      <c r="C152" s="11"/>
      <c r="D152" s="1"/>
      <c r="E152" s="1"/>
      <c r="F152" s="2"/>
      <c r="G152" s="2"/>
      <c r="H152" s="3"/>
    </row>
    <row r="153" spans="2:8" s="88" customFormat="1" ht="13.8" x14ac:dyDescent="0.3">
      <c r="B153" s="12" t="s">
        <v>258</v>
      </c>
      <c r="C153" s="13" t="s">
        <v>259</v>
      </c>
      <c r="D153" s="4"/>
      <c r="E153" s="4" t="s">
        <v>260</v>
      </c>
      <c r="F153" s="4"/>
      <c r="G153" s="4" t="s">
        <v>261</v>
      </c>
      <c r="H153" s="87"/>
    </row>
    <row r="154" spans="2:8" ht="13.8" x14ac:dyDescent="0.3">
      <c r="B154" s="5" t="s">
        <v>1</v>
      </c>
      <c r="C154" s="14" t="s">
        <v>2</v>
      </c>
      <c r="D154" s="6"/>
      <c r="E154" s="6" t="s">
        <v>3</v>
      </c>
      <c r="F154" s="6" t="s">
        <v>8</v>
      </c>
      <c r="G154" s="6" t="s">
        <v>4</v>
      </c>
      <c r="H154" s="7" t="s">
        <v>5</v>
      </c>
    </row>
    <row r="155" spans="2:8" ht="13.8" x14ac:dyDescent="0.3">
      <c r="B155" s="15">
        <v>21</v>
      </c>
      <c r="C155" s="17" t="s">
        <v>62</v>
      </c>
      <c r="D155" s="16"/>
      <c r="E155" s="15" t="s">
        <v>6</v>
      </c>
      <c r="F155" s="97">
        <v>2.7488425925925927E-2</v>
      </c>
      <c r="G155" s="8" t="s">
        <v>265</v>
      </c>
      <c r="H155" s="9">
        <v>10</v>
      </c>
    </row>
    <row r="156" spans="2:8" ht="13.8" x14ac:dyDescent="0.3">
      <c r="B156" s="15">
        <v>41</v>
      </c>
      <c r="C156" s="17" t="s">
        <v>68</v>
      </c>
      <c r="D156" s="16"/>
      <c r="E156" s="15" t="s">
        <v>9</v>
      </c>
      <c r="F156" s="97">
        <v>2.8900462962962965E-2</v>
      </c>
      <c r="G156" s="8"/>
      <c r="H156" s="9">
        <v>10</v>
      </c>
    </row>
    <row r="157" spans="2:8" ht="13.8" x14ac:dyDescent="0.3">
      <c r="B157" s="15">
        <v>64</v>
      </c>
      <c r="C157" s="17" t="s">
        <v>13</v>
      </c>
      <c r="D157" s="16"/>
      <c r="E157" s="15" t="s">
        <v>6</v>
      </c>
      <c r="F157" s="97">
        <v>3.048611111111111E-2</v>
      </c>
      <c r="G157" s="8"/>
      <c r="H157" s="9">
        <v>9</v>
      </c>
    </row>
    <row r="158" spans="2:8" ht="13.8" x14ac:dyDescent="0.3">
      <c r="B158" s="15">
        <v>84</v>
      </c>
      <c r="C158" s="17" t="s">
        <v>37</v>
      </c>
      <c r="D158" s="16"/>
      <c r="E158" s="15" t="s">
        <v>6</v>
      </c>
      <c r="F158" s="97">
        <v>3.2118055555555552E-2</v>
      </c>
      <c r="G158" s="8"/>
      <c r="H158" s="9">
        <v>8</v>
      </c>
    </row>
    <row r="159" spans="2:8" ht="13.8" x14ac:dyDescent="0.3">
      <c r="B159" s="15">
        <v>113</v>
      </c>
      <c r="C159" s="17" t="s">
        <v>75</v>
      </c>
      <c r="D159" s="20"/>
      <c r="E159" s="15" t="s">
        <v>9</v>
      </c>
      <c r="F159" s="97">
        <v>3.3900462962962966E-2</v>
      </c>
      <c r="G159" s="8"/>
      <c r="H159" s="9">
        <v>9</v>
      </c>
    </row>
    <row r="160" spans="2:8" ht="13.8" x14ac:dyDescent="0.3">
      <c r="B160" s="15">
        <v>135</v>
      </c>
      <c r="C160" s="17" t="s">
        <v>51</v>
      </c>
      <c r="D160" s="16"/>
      <c r="E160" s="15" t="s">
        <v>6</v>
      </c>
      <c r="F160" s="97">
        <v>3.5046296296296298E-2</v>
      </c>
      <c r="G160" s="8" t="s">
        <v>61</v>
      </c>
      <c r="H160" s="9">
        <v>12</v>
      </c>
    </row>
    <row r="161" spans="2:8" ht="13.8" x14ac:dyDescent="0.3">
      <c r="B161" s="15">
        <v>150</v>
      </c>
      <c r="C161" s="17" t="s">
        <v>58</v>
      </c>
      <c r="D161" s="16"/>
      <c r="E161" s="15" t="s">
        <v>57</v>
      </c>
      <c r="F161" s="97">
        <v>3.5694444444444445E-2</v>
      </c>
      <c r="G161" s="8" t="s">
        <v>61</v>
      </c>
      <c r="H161" s="9">
        <v>15</v>
      </c>
    </row>
    <row r="162" spans="2:8" ht="13.8" x14ac:dyDescent="0.3">
      <c r="B162" s="15">
        <v>158</v>
      </c>
      <c r="C162" s="18" t="s">
        <v>210</v>
      </c>
      <c r="D162" s="76"/>
      <c r="E162" s="15" t="s">
        <v>6</v>
      </c>
      <c r="F162" s="97">
        <v>3.6296296296296299E-2</v>
      </c>
      <c r="G162" s="8" t="s">
        <v>61</v>
      </c>
      <c r="H162" s="9">
        <v>11</v>
      </c>
    </row>
    <row r="163" spans="2:8" ht="13.8" x14ac:dyDescent="0.3">
      <c r="B163" s="15">
        <v>162</v>
      </c>
      <c r="C163" s="18" t="s">
        <v>67</v>
      </c>
      <c r="D163" s="76"/>
      <c r="E163" s="15" t="s">
        <v>52</v>
      </c>
      <c r="F163" s="97">
        <v>3.6493055555555556E-2</v>
      </c>
      <c r="G163" s="8"/>
      <c r="H163" s="9">
        <v>10</v>
      </c>
    </row>
    <row r="164" spans="2:8" ht="13.8" x14ac:dyDescent="0.3">
      <c r="B164" s="15">
        <v>172</v>
      </c>
      <c r="C164" s="17" t="s">
        <v>63</v>
      </c>
      <c r="D164" s="16"/>
      <c r="E164" s="15" t="s">
        <v>57</v>
      </c>
      <c r="F164" s="97">
        <v>3.6874999999999998E-2</v>
      </c>
      <c r="G164" s="8"/>
      <c r="H164" s="9">
        <v>9</v>
      </c>
    </row>
    <row r="165" spans="2:8" ht="13.8" x14ac:dyDescent="0.3">
      <c r="B165" s="15">
        <v>180</v>
      </c>
      <c r="C165" s="17" t="s">
        <v>264</v>
      </c>
      <c r="D165" s="20"/>
      <c r="E165" s="15" t="s">
        <v>52</v>
      </c>
      <c r="F165" s="97">
        <v>3.7372685185185182E-2</v>
      </c>
      <c r="G165" s="8" t="s">
        <v>7</v>
      </c>
      <c r="H165" s="9">
        <v>9</v>
      </c>
    </row>
    <row r="166" spans="2:8" ht="13.8" x14ac:dyDescent="0.3">
      <c r="B166" s="15">
        <v>211</v>
      </c>
      <c r="C166" s="17" t="s">
        <v>50</v>
      </c>
      <c r="D166" s="16"/>
      <c r="E166" s="15" t="s">
        <v>6</v>
      </c>
      <c r="F166" s="97">
        <v>3.8657407407407404E-2</v>
      </c>
      <c r="G166" s="8"/>
      <c r="H166" s="9">
        <v>5</v>
      </c>
    </row>
    <row r="167" spans="2:8" ht="13.8" x14ac:dyDescent="0.3">
      <c r="B167" s="15">
        <v>277</v>
      </c>
      <c r="C167" s="17" t="s">
        <v>224</v>
      </c>
      <c r="D167" s="16"/>
      <c r="E167" s="15" t="s">
        <v>9</v>
      </c>
      <c r="F167" s="97">
        <v>4.2372685185185187E-2</v>
      </c>
      <c r="G167" s="8" t="s">
        <v>61</v>
      </c>
      <c r="H167" s="9">
        <v>13</v>
      </c>
    </row>
    <row r="168" spans="2:8" x14ac:dyDescent="0.25">
      <c r="B168" s="22"/>
      <c r="C168" s="22"/>
      <c r="D168" s="23"/>
      <c r="E168" s="22"/>
      <c r="F168" s="94"/>
      <c r="G168" s="22"/>
      <c r="H168" s="21"/>
    </row>
    <row r="170" spans="2:8" ht="13.8" x14ac:dyDescent="0.3">
      <c r="B170" s="10" t="s">
        <v>70</v>
      </c>
      <c r="C170" s="11"/>
      <c r="D170" s="1"/>
      <c r="E170" s="1"/>
      <c r="F170" s="2"/>
      <c r="G170" s="2"/>
      <c r="H170" s="3"/>
    </row>
    <row r="171" spans="2:8" s="88" customFormat="1" ht="13.8" x14ac:dyDescent="0.3">
      <c r="B171" s="12" t="s">
        <v>268</v>
      </c>
      <c r="C171" s="13" t="s">
        <v>269</v>
      </c>
      <c r="D171" s="4"/>
      <c r="E171" s="4" t="s">
        <v>270</v>
      </c>
      <c r="F171" s="4"/>
      <c r="G171" s="4" t="s">
        <v>271</v>
      </c>
      <c r="H171" s="87"/>
    </row>
    <row r="172" spans="2:8" ht="13.8" x14ac:dyDescent="0.3">
      <c r="B172" s="5" t="s">
        <v>1</v>
      </c>
      <c r="C172" s="14" t="s">
        <v>2</v>
      </c>
      <c r="D172" s="6"/>
      <c r="E172" s="6" t="s">
        <v>3</v>
      </c>
      <c r="F172" s="6" t="s">
        <v>8</v>
      </c>
      <c r="G172" s="6" t="s">
        <v>4</v>
      </c>
      <c r="H172" s="7" t="s">
        <v>5</v>
      </c>
    </row>
    <row r="173" spans="2:8" ht="13.8" x14ac:dyDescent="0.3">
      <c r="B173" s="15">
        <v>8</v>
      </c>
      <c r="C173" s="17" t="s">
        <v>94</v>
      </c>
      <c r="D173" s="16"/>
      <c r="E173" s="15" t="s">
        <v>9</v>
      </c>
      <c r="F173" s="98">
        <v>0.70416666666666672</v>
      </c>
      <c r="G173" s="8"/>
      <c r="H173" s="9">
        <v>10</v>
      </c>
    </row>
    <row r="174" spans="2:8" ht="13.8" x14ac:dyDescent="0.3">
      <c r="B174" s="15">
        <v>26</v>
      </c>
      <c r="C174" s="17" t="s">
        <v>62</v>
      </c>
      <c r="D174" s="16"/>
      <c r="E174" s="15" t="s">
        <v>6</v>
      </c>
      <c r="F174" s="98">
        <v>0.76388888888888884</v>
      </c>
      <c r="G174" s="8" t="s">
        <v>61</v>
      </c>
      <c r="H174" s="9">
        <v>15</v>
      </c>
    </row>
    <row r="175" spans="2:8" ht="13.8" x14ac:dyDescent="0.3">
      <c r="B175" s="15">
        <v>27</v>
      </c>
      <c r="C175" s="17" t="s">
        <v>272</v>
      </c>
      <c r="D175" s="16"/>
      <c r="E175" s="15" t="s">
        <v>9</v>
      </c>
      <c r="F175" s="98">
        <v>0.76527777777777772</v>
      </c>
      <c r="G175" s="8" t="s">
        <v>7</v>
      </c>
      <c r="H175" s="9">
        <v>9</v>
      </c>
    </row>
    <row r="176" spans="2:8" ht="13.8" x14ac:dyDescent="0.3">
      <c r="B176" s="15">
        <v>38</v>
      </c>
      <c r="C176" s="17" t="s">
        <v>68</v>
      </c>
      <c r="D176" s="16"/>
      <c r="E176" s="15" t="s">
        <v>9</v>
      </c>
      <c r="F176" s="98">
        <v>0.79374999999999996</v>
      </c>
      <c r="G176" s="8" t="s">
        <v>7</v>
      </c>
      <c r="H176" s="9">
        <v>8</v>
      </c>
    </row>
    <row r="177" spans="2:8" ht="13.8" x14ac:dyDescent="0.3">
      <c r="B177" s="15">
        <v>49</v>
      </c>
      <c r="C177" s="17" t="s">
        <v>122</v>
      </c>
      <c r="D177" s="20"/>
      <c r="E177" s="15" t="s">
        <v>52</v>
      </c>
      <c r="F177" s="98">
        <v>0.81458333333333333</v>
      </c>
      <c r="G177" s="8"/>
      <c r="H177" s="9">
        <v>10</v>
      </c>
    </row>
    <row r="178" spans="2:8" ht="13.8" x14ac:dyDescent="0.3">
      <c r="B178" s="15">
        <v>50</v>
      </c>
      <c r="C178" s="17" t="s">
        <v>273</v>
      </c>
      <c r="D178" s="16"/>
      <c r="E178" s="15" t="s">
        <v>9</v>
      </c>
      <c r="F178" s="98">
        <v>0.81666666666666665</v>
      </c>
      <c r="G178" s="8" t="s">
        <v>61</v>
      </c>
      <c r="H178" s="9">
        <v>12</v>
      </c>
    </row>
    <row r="179" spans="2:8" ht="13.8" x14ac:dyDescent="0.3">
      <c r="B179" s="15">
        <v>53</v>
      </c>
      <c r="C179" s="17" t="s">
        <v>274</v>
      </c>
      <c r="D179" s="16"/>
      <c r="E179" s="15" t="s">
        <v>9</v>
      </c>
      <c r="F179" s="98">
        <v>0.83194444444444449</v>
      </c>
      <c r="G179" s="8"/>
      <c r="H179" s="9">
        <v>6</v>
      </c>
    </row>
    <row r="180" spans="2:8" ht="13.8" x14ac:dyDescent="0.3">
      <c r="B180" s="15">
        <v>57</v>
      </c>
      <c r="C180" s="18" t="s">
        <v>275</v>
      </c>
      <c r="D180" s="76"/>
      <c r="E180" s="15" t="s">
        <v>52</v>
      </c>
      <c r="F180" s="98">
        <v>0.84097222222222223</v>
      </c>
      <c r="G180" s="8" t="s">
        <v>7</v>
      </c>
      <c r="H180" s="9">
        <v>9</v>
      </c>
    </row>
    <row r="181" spans="2:8" ht="13.8" x14ac:dyDescent="0.3">
      <c r="B181" s="15">
        <v>62</v>
      </c>
      <c r="C181" s="18" t="s">
        <v>105</v>
      </c>
      <c r="D181" s="76"/>
      <c r="E181" s="15" t="s">
        <v>9</v>
      </c>
      <c r="F181" s="98">
        <v>0.84722222222222221</v>
      </c>
      <c r="G181" s="8" t="s">
        <v>61</v>
      </c>
      <c r="H181" s="9">
        <v>10</v>
      </c>
    </row>
    <row r="182" spans="2:8" ht="13.8" x14ac:dyDescent="0.3">
      <c r="B182" s="15">
        <v>71</v>
      </c>
      <c r="C182" s="17" t="s">
        <v>13</v>
      </c>
      <c r="D182" s="16"/>
      <c r="E182" s="15" t="s">
        <v>6</v>
      </c>
      <c r="F182" s="98">
        <v>0.86736111111111114</v>
      </c>
      <c r="G182" s="8"/>
      <c r="H182" s="9">
        <v>9</v>
      </c>
    </row>
    <row r="183" spans="2:8" ht="13.8" x14ac:dyDescent="0.3">
      <c r="B183" s="15">
        <v>82</v>
      </c>
      <c r="C183" s="17" t="s">
        <v>276</v>
      </c>
      <c r="D183" s="20"/>
      <c r="E183" s="15" t="s">
        <v>9</v>
      </c>
      <c r="F183" s="98">
        <v>0.88402777777777775</v>
      </c>
      <c r="G183" s="8" t="s">
        <v>7</v>
      </c>
      <c r="H183" s="9">
        <v>4</v>
      </c>
    </row>
    <row r="184" spans="2:8" ht="13.8" x14ac:dyDescent="0.3">
      <c r="B184" s="15">
        <v>81</v>
      </c>
      <c r="C184" s="17" t="s">
        <v>65</v>
      </c>
      <c r="D184" s="16"/>
      <c r="E184" s="15" t="s">
        <v>9</v>
      </c>
      <c r="F184" s="98">
        <v>0.88680555555555551</v>
      </c>
      <c r="G184" s="8" t="s">
        <v>61</v>
      </c>
      <c r="H184" s="9">
        <v>8</v>
      </c>
    </row>
    <row r="185" spans="2:8" ht="13.8" x14ac:dyDescent="0.3">
      <c r="B185" s="15">
        <v>90</v>
      </c>
      <c r="C185" s="17" t="s">
        <v>41</v>
      </c>
      <c r="D185" s="16"/>
      <c r="E185" s="15" t="s">
        <v>6</v>
      </c>
      <c r="F185" s="98">
        <v>0.90486111111111112</v>
      </c>
      <c r="G185" s="8"/>
      <c r="H185" s="9">
        <v>8</v>
      </c>
    </row>
    <row r="186" spans="2:8" ht="13.8" x14ac:dyDescent="0.3">
      <c r="B186" s="15">
        <v>102</v>
      </c>
      <c r="C186" s="18" t="s">
        <v>38</v>
      </c>
      <c r="D186" s="76"/>
      <c r="E186" s="15" t="s">
        <v>6</v>
      </c>
      <c r="F186" s="98">
        <v>0.9243055555555556</v>
      </c>
      <c r="G186" s="8"/>
      <c r="H186" s="9">
        <v>7</v>
      </c>
    </row>
    <row r="187" spans="2:8" ht="13.8" x14ac:dyDescent="0.3">
      <c r="B187" s="15">
        <v>106</v>
      </c>
      <c r="C187" s="18" t="s">
        <v>37</v>
      </c>
      <c r="D187" s="76"/>
      <c r="E187" s="15" t="s">
        <v>6</v>
      </c>
      <c r="F187" s="98">
        <v>0.93402777777777779</v>
      </c>
      <c r="G187" s="92"/>
      <c r="H187" s="9">
        <v>6</v>
      </c>
    </row>
    <row r="188" spans="2:8" ht="13.8" x14ac:dyDescent="0.3">
      <c r="B188" s="15">
        <v>108</v>
      </c>
      <c r="C188" s="17" t="s">
        <v>253</v>
      </c>
      <c r="D188" s="16"/>
      <c r="E188" s="15" t="s">
        <v>9</v>
      </c>
      <c r="F188" s="98">
        <v>0.93472222222222223</v>
      </c>
      <c r="G188" s="8" t="s">
        <v>7</v>
      </c>
      <c r="H188" s="9">
        <v>2</v>
      </c>
    </row>
    <row r="189" spans="2:8" ht="13.8" x14ac:dyDescent="0.3">
      <c r="B189" s="15">
        <v>114</v>
      </c>
      <c r="C189" s="17" t="s">
        <v>277</v>
      </c>
      <c r="D189" s="20"/>
      <c r="E189" s="15" t="s">
        <v>9</v>
      </c>
      <c r="F189" s="98">
        <v>0.94444444444444442</v>
      </c>
      <c r="G189" s="8"/>
      <c r="H189" s="9">
        <v>2</v>
      </c>
    </row>
    <row r="190" spans="2:8" ht="13.8" x14ac:dyDescent="0.3">
      <c r="B190" s="15">
        <v>121</v>
      </c>
      <c r="C190" s="17" t="s">
        <v>14</v>
      </c>
      <c r="D190" s="16"/>
      <c r="E190" s="15" t="s">
        <v>57</v>
      </c>
      <c r="F190" s="98">
        <v>0.95625000000000004</v>
      </c>
      <c r="G190" s="8"/>
      <c r="H190" s="9">
        <v>10</v>
      </c>
    </row>
    <row r="191" spans="2:8" ht="13.8" x14ac:dyDescent="0.3">
      <c r="B191" s="15">
        <v>127</v>
      </c>
      <c r="C191" s="17" t="s">
        <v>75</v>
      </c>
      <c r="D191" s="16"/>
      <c r="E191" s="15" t="s">
        <v>9</v>
      </c>
      <c r="F191" s="98">
        <v>0.96736111111111112</v>
      </c>
      <c r="G191" s="8" t="s">
        <v>7</v>
      </c>
      <c r="H191" s="9">
        <v>2</v>
      </c>
    </row>
    <row r="192" spans="2:8" ht="13.8" x14ac:dyDescent="0.3">
      <c r="B192" s="15">
        <v>131</v>
      </c>
      <c r="C192" s="18" t="s">
        <v>67</v>
      </c>
      <c r="D192" s="76"/>
      <c r="E192" s="15" t="s">
        <v>52</v>
      </c>
      <c r="F192" s="98">
        <v>0.97083333333333333</v>
      </c>
      <c r="G192" s="8" t="s">
        <v>7</v>
      </c>
      <c r="H192" s="9">
        <v>8</v>
      </c>
    </row>
    <row r="193" spans="2:8" ht="13.8" x14ac:dyDescent="0.3">
      <c r="B193" s="15">
        <v>132</v>
      </c>
      <c r="C193" s="18" t="s">
        <v>58</v>
      </c>
      <c r="D193" s="76"/>
      <c r="E193" s="15" t="s">
        <v>57</v>
      </c>
      <c r="F193" s="98">
        <v>0.97152777777777777</v>
      </c>
      <c r="G193" s="92" t="s">
        <v>61</v>
      </c>
      <c r="H193" s="9">
        <v>14</v>
      </c>
    </row>
    <row r="194" spans="2:8" ht="13.8" x14ac:dyDescent="0.3">
      <c r="B194" s="15">
        <v>136</v>
      </c>
      <c r="C194" s="18" t="s">
        <v>126</v>
      </c>
      <c r="D194" s="76"/>
      <c r="E194" s="15" t="s">
        <v>52</v>
      </c>
      <c r="F194" s="98">
        <v>0.97291666666666665</v>
      </c>
      <c r="G194" s="92" t="s">
        <v>7</v>
      </c>
      <c r="H194" s="9">
        <v>7</v>
      </c>
    </row>
    <row r="195" spans="2:8" ht="13.8" x14ac:dyDescent="0.3">
      <c r="B195" s="15">
        <v>139</v>
      </c>
      <c r="C195" s="18" t="s">
        <v>171</v>
      </c>
      <c r="D195" s="76"/>
      <c r="E195" s="15" t="s">
        <v>52</v>
      </c>
      <c r="F195" s="98">
        <v>0.98055555555555551</v>
      </c>
      <c r="G195" s="92" t="s">
        <v>7</v>
      </c>
      <c r="H195" s="9">
        <v>6</v>
      </c>
    </row>
    <row r="196" spans="2:8" ht="13.8" x14ac:dyDescent="0.3">
      <c r="B196" s="15">
        <v>141</v>
      </c>
      <c r="C196" s="18" t="s">
        <v>51</v>
      </c>
      <c r="D196" s="76"/>
      <c r="E196" s="15" t="s">
        <v>6</v>
      </c>
      <c r="F196" s="98">
        <v>0.98541666666666672</v>
      </c>
      <c r="G196" s="92" t="s">
        <v>61</v>
      </c>
      <c r="H196" s="9">
        <v>10</v>
      </c>
    </row>
    <row r="197" spans="2:8" ht="13.8" x14ac:dyDescent="0.3">
      <c r="B197" s="15">
        <v>142</v>
      </c>
      <c r="C197" s="17" t="s">
        <v>43</v>
      </c>
      <c r="D197" s="16"/>
      <c r="E197" s="15" t="s">
        <v>6</v>
      </c>
      <c r="F197" s="98">
        <v>0.9868055555555556</v>
      </c>
      <c r="G197" s="8"/>
      <c r="H197" s="9">
        <v>4</v>
      </c>
    </row>
    <row r="198" spans="2:8" ht="13.8" x14ac:dyDescent="0.3">
      <c r="B198" s="15">
        <v>144</v>
      </c>
      <c r="C198" s="17" t="s">
        <v>63</v>
      </c>
      <c r="D198" s="16"/>
      <c r="E198" s="15" t="s">
        <v>57</v>
      </c>
      <c r="F198" s="98">
        <v>0.99444444444444446</v>
      </c>
      <c r="G198" s="8"/>
      <c r="H198" s="9">
        <v>8</v>
      </c>
    </row>
    <row r="199" spans="2:8" ht="13.8" x14ac:dyDescent="0.3">
      <c r="B199" s="15">
        <v>154</v>
      </c>
      <c r="C199" s="17" t="s">
        <v>55</v>
      </c>
      <c r="D199" s="16"/>
      <c r="E199" s="15" t="s">
        <v>6</v>
      </c>
      <c r="F199" s="99">
        <v>1.007638888888889</v>
      </c>
      <c r="G199" s="8"/>
      <c r="H199" s="9">
        <v>3</v>
      </c>
    </row>
    <row r="200" spans="2:8" ht="13.8" x14ac:dyDescent="0.3">
      <c r="B200" s="15">
        <v>160</v>
      </c>
      <c r="C200" s="17" t="s">
        <v>278</v>
      </c>
      <c r="D200" s="16"/>
      <c r="E200" s="15" t="s">
        <v>52</v>
      </c>
      <c r="F200" s="99">
        <v>1.0194444444444444</v>
      </c>
      <c r="G200" s="8"/>
      <c r="H200" s="9">
        <v>5</v>
      </c>
    </row>
    <row r="201" spans="2:8" ht="13.8" x14ac:dyDescent="0.3">
      <c r="B201" s="15">
        <v>164</v>
      </c>
      <c r="C201" s="17" t="s">
        <v>138</v>
      </c>
      <c r="D201" s="20"/>
      <c r="E201" s="15" t="s">
        <v>9</v>
      </c>
      <c r="F201" s="99">
        <v>1.0277777777777777</v>
      </c>
      <c r="G201" s="8" t="s">
        <v>61</v>
      </c>
      <c r="H201" s="9">
        <v>7</v>
      </c>
    </row>
    <row r="202" spans="2:8" ht="13.8" x14ac:dyDescent="0.3">
      <c r="B202" s="15">
        <v>165</v>
      </c>
      <c r="C202" s="17" t="s">
        <v>279</v>
      </c>
      <c r="D202" s="16"/>
      <c r="E202" s="15" t="s">
        <v>52</v>
      </c>
      <c r="F202" s="99">
        <v>1.0291666666666666</v>
      </c>
      <c r="G202" s="8"/>
      <c r="H202" s="9">
        <v>4</v>
      </c>
    </row>
    <row r="203" spans="2:8" ht="13.8" x14ac:dyDescent="0.3">
      <c r="B203" s="15">
        <v>167</v>
      </c>
      <c r="C203" s="17" t="s">
        <v>12</v>
      </c>
      <c r="D203" s="16"/>
      <c r="E203" s="15" t="s">
        <v>6</v>
      </c>
      <c r="F203" s="99">
        <v>1.0340277777777778</v>
      </c>
      <c r="G203" s="8"/>
      <c r="H203" s="9">
        <v>2</v>
      </c>
    </row>
    <row r="204" spans="2:8" ht="13.8" x14ac:dyDescent="0.3">
      <c r="B204" s="15">
        <v>169</v>
      </c>
      <c r="C204" s="18" t="s">
        <v>280</v>
      </c>
      <c r="D204" s="76"/>
      <c r="E204" s="15" t="s">
        <v>52</v>
      </c>
      <c r="F204" s="99">
        <v>1.0402777777777779</v>
      </c>
      <c r="G204" s="8" t="s">
        <v>7</v>
      </c>
      <c r="H204" s="9">
        <v>3</v>
      </c>
    </row>
    <row r="205" spans="2:8" ht="13.8" x14ac:dyDescent="0.3">
      <c r="B205" s="15">
        <v>172</v>
      </c>
      <c r="C205" s="18" t="s">
        <v>281</v>
      </c>
      <c r="D205" s="76"/>
      <c r="E205" s="15" t="s">
        <v>52</v>
      </c>
      <c r="F205" s="99">
        <v>1.0465277777777777</v>
      </c>
      <c r="G205" s="8" t="s">
        <v>7</v>
      </c>
      <c r="H205" s="9">
        <v>2</v>
      </c>
    </row>
    <row r="206" spans="2:8" ht="13.8" x14ac:dyDescent="0.3">
      <c r="B206" s="15">
        <v>175</v>
      </c>
      <c r="C206" s="17" t="s">
        <v>282</v>
      </c>
      <c r="D206" s="16"/>
      <c r="E206" s="15" t="s">
        <v>9</v>
      </c>
      <c r="F206" s="99">
        <v>1.0479166666666666</v>
      </c>
      <c r="G206" s="8" t="s">
        <v>7</v>
      </c>
      <c r="H206" s="9">
        <v>2</v>
      </c>
    </row>
    <row r="207" spans="2:8" ht="13.8" x14ac:dyDescent="0.3">
      <c r="B207" s="15">
        <v>183</v>
      </c>
      <c r="C207" s="17" t="s">
        <v>53</v>
      </c>
      <c r="D207" s="20"/>
      <c r="E207" s="15" t="s">
        <v>57</v>
      </c>
      <c r="F207" s="99">
        <v>1.0597222222222222</v>
      </c>
      <c r="G207" s="8"/>
      <c r="H207" s="9">
        <v>7</v>
      </c>
    </row>
    <row r="208" spans="2:8" ht="13.8" x14ac:dyDescent="0.3">
      <c r="B208" s="15">
        <v>184</v>
      </c>
      <c r="C208" s="17" t="s">
        <v>283</v>
      </c>
      <c r="D208" s="16"/>
      <c r="E208" s="15" t="s">
        <v>52</v>
      </c>
      <c r="F208" s="99">
        <v>1.0625</v>
      </c>
      <c r="G208" s="8" t="s">
        <v>7</v>
      </c>
      <c r="H208" s="9">
        <v>2</v>
      </c>
    </row>
    <row r="209" spans="2:8" ht="13.8" x14ac:dyDescent="0.3">
      <c r="B209" s="15">
        <v>191</v>
      </c>
      <c r="C209" s="17" t="s">
        <v>284</v>
      </c>
      <c r="D209" s="16"/>
      <c r="E209" s="15" t="s">
        <v>52</v>
      </c>
      <c r="F209" s="99">
        <v>1.0708333333333333</v>
      </c>
      <c r="G209" s="8" t="s">
        <v>7</v>
      </c>
      <c r="H209" s="9">
        <v>2</v>
      </c>
    </row>
    <row r="210" spans="2:8" ht="13.8" x14ac:dyDescent="0.3">
      <c r="B210" s="15">
        <v>195</v>
      </c>
      <c r="C210" s="18" t="s">
        <v>285</v>
      </c>
      <c r="D210" s="76"/>
      <c r="E210" s="15" t="s">
        <v>9</v>
      </c>
      <c r="F210" s="99">
        <v>1.0895833333333333</v>
      </c>
      <c r="G210" s="8" t="s">
        <v>7</v>
      </c>
      <c r="H210" s="9">
        <v>2</v>
      </c>
    </row>
    <row r="211" spans="2:8" ht="13.8" x14ac:dyDescent="0.3">
      <c r="B211" s="15">
        <v>201</v>
      </c>
      <c r="C211" s="17" t="s">
        <v>56</v>
      </c>
      <c r="D211" s="16"/>
      <c r="E211" s="15" t="s">
        <v>57</v>
      </c>
      <c r="F211" s="99">
        <v>1.1034722222222222</v>
      </c>
      <c r="G211" s="8" t="s">
        <v>61</v>
      </c>
      <c r="H211" s="9">
        <v>11</v>
      </c>
    </row>
    <row r="212" spans="2:8" ht="13.8" x14ac:dyDescent="0.3">
      <c r="B212" s="15">
        <v>206</v>
      </c>
      <c r="C212" s="17" t="s">
        <v>264</v>
      </c>
      <c r="D212" s="16"/>
      <c r="E212" s="15" t="s">
        <v>52</v>
      </c>
      <c r="F212" s="99">
        <v>1.1097222222222223</v>
      </c>
      <c r="G212" s="8" t="s">
        <v>7</v>
      </c>
      <c r="H212" s="9">
        <v>2</v>
      </c>
    </row>
    <row r="213" spans="2:8" ht="13.8" x14ac:dyDescent="0.3">
      <c r="B213" s="15">
        <v>209</v>
      </c>
      <c r="C213" s="17" t="s">
        <v>286</v>
      </c>
      <c r="D213" s="16"/>
      <c r="E213" s="15" t="s">
        <v>52</v>
      </c>
      <c r="F213" s="99">
        <v>1.1125</v>
      </c>
      <c r="G213" s="8" t="s">
        <v>7</v>
      </c>
      <c r="H213" s="9">
        <v>2</v>
      </c>
    </row>
    <row r="214" spans="2:8" ht="13.8" x14ac:dyDescent="0.3">
      <c r="B214" s="15">
        <v>214</v>
      </c>
      <c r="C214" s="18" t="s">
        <v>10</v>
      </c>
      <c r="D214" s="76"/>
      <c r="E214" s="15" t="s">
        <v>57</v>
      </c>
      <c r="F214" s="99">
        <v>1.1277777777777778</v>
      </c>
      <c r="G214" s="8" t="s">
        <v>61</v>
      </c>
      <c r="H214" s="9">
        <v>10</v>
      </c>
    </row>
    <row r="215" spans="2:8" ht="13.8" x14ac:dyDescent="0.3">
      <c r="B215" s="15">
        <v>218</v>
      </c>
      <c r="C215" s="18" t="s">
        <v>287</v>
      </c>
      <c r="D215" s="76"/>
      <c r="E215" s="15" t="s">
        <v>52</v>
      </c>
      <c r="F215" s="99">
        <v>1.1416666666666666</v>
      </c>
      <c r="G215" s="92" t="s">
        <v>7</v>
      </c>
      <c r="H215" s="9">
        <v>2</v>
      </c>
    </row>
    <row r="216" spans="2:8" ht="13.8" x14ac:dyDescent="0.3">
      <c r="B216" s="15">
        <v>223</v>
      </c>
      <c r="C216" s="18" t="s">
        <v>288</v>
      </c>
      <c r="D216" s="76"/>
      <c r="E216" s="15" t="s">
        <v>52</v>
      </c>
      <c r="F216" s="99">
        <v>1.1576388888888889</v>
      </c>
      <c r="G216" s="92" t="s">
        <v>7</v>
      </c>
      <c r="H216" s="9">
        <v>2</v>
      </c>
    </row>
    <row r="217" spans="2:8" ht="13.8" x14ac:dyDescent="0.3">
      <c r="B217" s="15">
        <v>225</v>
      </c>
      <c r="C217" s="18" t="s">
        <v>289</v>
      </c>
      <c r="D217" s="76"/>
      <c r="E217" s="15" t="s">
        <v>9</v>
      </c>
      <c r="F217" s="99">
        <v>1.1645833333333333</v>
      </c>
      <c r="G217" s="92"/>
      <c r="H217" s="9">
        <v>2</v>
      </c>
    </row>
    <row r="218" spans="2:8" ht="13.8" x14ac:dyDescent="0.3">
      <c r="B218" s="15">
        <v>226</v>
      </c>
      <c r="C218" s="18" t="s">
        <v>290</v>
      </c>
      <c r="D218" s="76"/>
      <c r="E218" s="15" t="s">
        <v>52</v>
      </c>
      <c r="F218" s="99">
        <v>1.1680555555555556</v>
      </c>
      <c r="G218" s="92" t="s">
        <v>7</v>
      </c>
      <c r="H218" s="9">
        <v>2</v>
      </c>
    </row>
    <row r="219" spans="2:8" ht="13.8" x14ac:dyDescent="0.3">
      <c r="B219" s="15">
        <v>234</v>
      </c>
      <c r="C219" s="18" t="s">
        <v>291</v>
      </c>
      <c r="D219" s="76"/>
      <c r="E219" s="15" t="s">
        <v>52</v>
      </c>
      <c r="F219" s="99">
        <v>1.1937500000000001</v>
      </c>
      <c r="G219" s="8" t="s">
        <v>7</v>
      </c>
      <c r="H219" s="9">
        <v>2</v>
      </c>
    </row>
    <row r="220" spans="2:8" ht="13.8" x14ac:dyDescent="0.3">
      <c r="B220" s="15">
        <v>244</v>
      </c>
      <c r="C220" s="18" t="s">
        <v>292</v>
      </c>
      <c r="D220" s="76"/>
      <c r="E220" s="15" t="s">
        <v>9</v>
      </c>
      <c r="F220" s="99">
        <v>1.21875</v>
      </c>
      <c r="G220" s="92" t="s">
        <v>61</v>
      </c>
      <c r="H220" s="9">
        <v>7</v>
      </c>
    </row>
    <row r="221" spans="2:8" ht="13.8" x14ac:dyDescent="0.3">
      <c r="B221" s="15">
        <v>246</v>
      </c>
      <c r="C221" s="17" t="s">
        <v>293</v>
      </c>
      <c r="D221" s="16"/>
      <c r="E221" s="15" t="s">
        <v>52</v>
      </c>
      <c r="F221" s="99">
        <v>1.2243055555555555</v>
      </c>
      <c r="G221" s="8" t="s">
        <v>7</v>
      </c>
      <c r="H221" s="9">
        <v>2</v>
      </c>
    </row>
    <row r="222" spans="2:8" ht="13.8" x14ac:dyDescent="0.3">
      <c r="B222" s="15">
        <v>248</v>
      </c>
      <c r="C222" s="17" t="s">
        <v>294</v>
      </c>
      <c r="D222" s="20"/>
      <c r="E222" s="15" t="s">
        <v>9</v>
      </c>
      <c r="F222" s="99">
        <v>1.2361111111111112</v>
      </c>
      <c r="G222" s="8" t="s">
        <v>61</v>
      </c>
      <c r="H222" s="9">
        <v>7</v>
      </c>
    </row>
    <row r="223" spans="2:8" ht="13.8" x14ac:dyDescent="0.3">
      <c r="B223" s="15">
        <v>255</v>
      </c>
      <c r="C223" s="17" t="s">
        <v>172</v>
      </c>
      <c r="D223" s="16"/>
      <c r="E223" s="15" t="s">
        <v>9</v>
      </c>
      <c r="F223" s="99">
        <v>1.2534722222222223</v>
      </c>
      <c r="G223" s="8"/>
      <c r="H223" s="9">
        <v>2</v>
      </c>
    </row>
    <row r="224" spans="2:8" ht="13.8" x14ac:dyDescent="0.3">
      <c r="B224" s="15">
        <v>262</v>
      </c>
      <c r="C224" s="17" t="s">
        <v>215</v>
      </c>
      <c r="D224" s="16"/>
      <c r="E224" s="15" t="s">
        <v>52</v>
      </c>
      <c r="F224" s="99">
        <v>1.3138888888888889</v>
      </c>
      <c r="G224" s="8"/>
      <c r="H224" s="9">
        <v>2</v>
      </c>
    </row>
    <row r="225" spans="2:8" ht="13.8" x14ac:dyDescent="0.3">
      <c r="B225" s="15">
        <v>263</v>
      </c>
      <c r="C225" s="18" t="s">
        <v>295</v>
      </c>
      <c r="D225" s="76"/>
      <c r="E225" s="15" t="s">
        <v>52</v>
      </c>
      <c r="F225" s="99">
        <v>1.3138888888888889</v>
      </c>
      <c r="G225" s="8" t="s">
        <v>7</v>
      </c>
      <c r="H225" s="9">
        <v>2</v>
      </c>
    </row>
    <row r="226" spans="2:8" ht="13.8" x14ac:dyDescent="0.3">
      <c r="B226" s="15">
        <v>266</v>
      </c>
      <c r="C226" s="18" t="s">
        <v>296</v>
      </c>
      <c r="D226" s="76"/>
      <c r="E226" s="15" t="s">
        <v>52</v>
      </c>
      <c r="F226" s="99">
        <v>1.3597222222222223</v>
      </c>
      <c r="G226" s="92" t="s">
        <v>7</v>
      </c>
      <c r="H226" s="9">
        <v>2</v>
      </c>
    </row>
    <row r="227" spans="2:8" ht="13.8" x14ac:dyDescent="0.3">
      <c r="B227" s="15">
        <v>268</v>
      </c>
      <c r="C227" s="18" t="s">
        <v>173</v>
      </c>
      <c r="D227" s="76"/>
      <c r="E227" s="15" t="s">
        <v>52</v>
      </c>
      <c r="F227" s="99">
        <v>1.3854166666666667</v>
      </c>
      <c r="G227" s="92" t="s">
        <v>61</v>
      </c>
      <c r="H227" s="9">
        <v>7</v>
      </c>
    </row>
    <row r="228" spans="2:8" ht="13.8" x14ac:dyDescent="0.3">
      <c r="B228" s="15">
        <v>284</v>
      </c>
      <c r="C228" s="18" t="s">
        <v>54</v>
      </c>
      <c r="D228" s="76"/>
      <c r="E228" s="15" t="s">
        <v>52</v>
      </c>
      <c r="F228" s="99">
        <v>1.5555555555555556</v>
      </c>
      <c r="G228" s="92"/>
      <c r="H228" s="9">
        <v>2</v>
      </c>
    </row>
    <row r="229" spans="2:8" x14ac:dyDescent="0.25">
      <c r="B229" s="22"/>
      <c r="C229" s="22"/>
      <c r="D229" s="23"/>
      <c r="E229" s="22"/>
      <c r="F229" s="94"/>
      <c r="G229" s="22"/>
      <c r="H229" s="21"/>
    </row>
    <row r="231" spans="2:8" ht="13.8" x14ac:dyDescent="0.3">
      <c r="B231" s="10" t="s">
        <v>70</v>
      </c>
      <c r="C231" s="11"/>
      <c r="D231" s="1"/>
      <c r="E231" s="1"/>
      <c r="F231" s="2"/>
      <c r="G231" s="2"/>
      <c r="H231" s="3"/>
    </row>
    <row r="232" spans="2:8" s="88" customFormat="1" ht="13.8" x14ac:dyDescent="0.3">
      <c r="B232" s="12" t="s">
        <v>300</v>
      </c>
      <c r="C232" s="13" t="s">
        <v>301</v>
      </c>
      <c r="D232" s="4"/>
      <c r="E232" s="4" t="s">
        <v>302</v>
      </c>
      <c r="F232" s="4"/>
      <c r="G232" s="4" t="s">
        <v>303</v>
      </c>
      <c r="H232" s="87"/>
    </row>
    <row r="233" spans="2:8" ht="13.8" x14ac:dyDescent="0.3">
      <c r="B233" s="5" t="s">
        <v>1</v>
      </c>
      <c r="C233" s="14" t="s">
        <v>2</v>
      </c>
      <c r="D233" s="6"/>
      <c r="E233" s="6" t="s">
        <v>3</v>
      </c>
      <c r="F233" s="6" t="s">
        <v>8</v>
      </c>
      <c r="G233" s="6" t="s">
        <v>4</v>
      </c>
      <c r="H233" s="7" t="s">
        <v>5</v>
      </c>
    </row>
    <row r="234" spans="2:8" ht="13.8" x14ac:dyDescent="0.3">
      <c r="B234" s="15">
        <v>16</v>
      </c>
      <c r="C234" s="17" t="s">
        <v>62</v>
      </c>
      <c r="D234" s="16"/>
      <c r="E234" s="15" t="s">
        <v>6</v>
      </c>
      <c r="F234" s="100" t="s">
        <v>305</v>
      </c>
      <c r="G234" s="8" t="s">
        <v>265</v>
      </c>
      <c r="H234" s="9">
        <v>10</v>
      </c>
    </row>
    <row r="235" spans="2:8" ht="13.8" x14ac:dyDescent="0.3">
      <c r="B235" s="15">
        <v>33</v>
      </c>
      <c r="C235" s="17" t="s">
        <v>68</v>
      </c>
      <c r="D235" s="16"/>
      <c r="E235" s="15" t="s">
        <v>9</v>
      </c>
      <c r="F235" s="100" t="s">
        <v>306</v>
      </c>
      <c r="G235" s="8" t="s">
        <v>61</v>
      </c>
      <c r="H235" s="9">
        <v>15</v>
      </c>
    </row>
    <row r="236" spans="2:8" ht="13.8" x14ac:dyDescent="0.3">
      <c r="B236" s="15">
        <v>86</v>
      </c>
      <c r="C236" s="17" t="s">
        <v>37</v>
      </c>
      <c r="D236" s="16"/>
      <c r="E236" s="15" t="s">
        <v>6</v>
      </c>
      <c r="F236" s="100" t="s">
        <v>307</v>
      </c>
      <c r="G236" s="8"/>
      <c r="H236" s="9">
        <v>9</v>
      </c>
    </row>
    <row r="237" spans="2:8" ht="13.8" x14ac:dyDescent="0.3">
      <c r="B237" s="15">
        <v>104</v>
      </c>
      <c r="C237" s="17" t="s">
        <v>67</v>
      </c>
      <c r="D237" s="16"/>
      <c r="E237" s="15" t="s">
        <v>52</v>
      </c>
      <c r="F237" s="100" t="s">
        <v>308</v>
      </c>
      <c r="G237" s="8" t="s">
        <v>61</v>
      </c>
      <c r="H237" s="9">
        <v>15</v>
      </c>
    </row>
    <row r="238" spans="2:8" ht="13.8" x14ac:dyDescent="0.3">
      <c r="B238" s="15">
        <v>115</v>
      </c>
      <c r="C238" s="17" t="s">
        <v>51</v>
      </c>
      <c r="D238" s="20"/>
      <c r="E238" s="15" t="s">
        <v>6</v>
      </c>
      <c r="F238" s="100" t="s">
        <v>309</v>
      </c>
      <c r="G238" s="8" t="s">
        <v>265</v>
      </c>
      <c r="H238" s="9">
        <v>8</v>
      </c>
    </row>
    <row r="239" spans="2:8" ht="13.8" x14ac:dyDescent="0.3">
      <c r="B239" s="15">
        <v>118</v>
      </c>
      <c r="C239" s="17" t="s">
        <v>59</v>
      </c>
      <c r="D239" s="16"/>
      <c r="E239" s="15" t="s">
        <v>6</v>
      </c>
      <c r="F239" s="100" t="s">
        <v>310</v>
      </c>
      <c r="G239" s="8"/>
      <c r="H239" s="9">
        <v>7</v>
      </c>
    </row>
    <row r="240" spans="2:8" ht="13.8" x14ac:dyDescent="0.3">
      <c r="B240" s="15">
        <v>119</v>
      </c>
      <c r="C240" s="17" t="s">
        <v>58</v>
      </c>
      <c r="D240" s="16"/>
      <c r="E240" s="15" t="s">
        <v>57</v>
      </c>
      <c r="F240" s="100" t="s">
        <v>310</v>
      </c>
      <c r="G240" s="8" t="s">
        <v>265</v>
      </c>
      <c r="H240" s="9">
        <v>10</v>
      </c>
    </row>
    <row r="241" spans="2:8" ht="13.8" x14ac:dyDescent="0.3">
      <c r="B241" s="15">
        <v>144</v>
      </c>
      <c r="C241" s="18" t="s">
        <v>304</v>
      </c>
      <c r="D241" s="76"/>
      <c r="E241" s="15" t="s">
        <v>52</v>
      </c>
      <c r="F241" s="100" t="s">
        <v>311</v>
      </c>
      <c r="G241" s="8" t="s">
        <v>7</v>
      </c>
      <c r="H241" s="9">
        <v>9</v>
      </c>
    </row>
    <row r="242" spans="2:8" ht="13.8" x14ac:dyDescent="0.3">
      <c r="B242" s="15">
        <v>153</v>
      </c>
      <c r="C242" s="18" t="s">
        <v>138</v>
      </c>
      <c r="D242" s="76"/>
      <c r="E242" s="15" t="s">
        <v>9</v>
      </c>
      <c r="F242" s="100" t="s">
        <v>312</v>
      </c>
      <c r="G242" s="8"/>
      <c r="H242" s="9">
        <v>9</v>
      </c>
    </row>
    <row r="243" spans="2:8" ht="13.8" x14ac:dyDescent="0.3">
      <c r="B243" s="15">
        <v>168</v>
      </c>
      <c r="C243" s="17" t="s">
        <v>287</v>
      </c>
      <c r="D243" s="16"/>
      <c r="E243" s="15" t="s">
        <v>52</v>
      </c>
      <c r="F243" s="100" t="s">
        <v>313</v>
      </c>
      <c r="G243" s="8" t="s">
        <v>7</v>
      </c>
      <c r="H243" s="9">
        <v>8</v>
      </c>
    </row>
    <row r="244" spans="2:8" ht="13.8" x14ac:dyDescent="0.3">
      <c r="B244" s="15">
        <v>183</v>
      </c>
      <c r="C244" s="17" t="s">
        <v>56</v>
      </c>
      <c r="D244" s="20"/>
      <c r="E244" s="15" t="s">
        <v>57</v>
      </c>
      <c r="F244" s="100" t="s">
        <v>314</v>
      </c>
      <c r="G244" s="8" t="s">
        <v>61</v>
      </c>
      <c r="H244" s="9">
        <v>14</v>
      </c>
    </row>
    <row r="245" spans="2:8" ht="13.8" x14ac:dyDescent="0.3">
      <c r="B245" s="15">
        <v>229</v>
      </c>
      <c r="C245" s="17" t="s">
        <v>53</v>
      </c>
      <c r="D245" s="16"/>
      <c r="E245" s="15" t="s">
        <v>57</v>
      </c>
      <c r="F245" s="100" t="s">
        <v>315</v>
      </c>
      <c r="G245" s="8"/>
      <c r="H245" s="9">
        <v>8</v>
      </c>
    </row>
    <row r="246" spans="2:8" ht="13.8" x14ac:dyDescent="0.3">
      <c r="B246" s="15">
        <v>239</v>
      </c>
      <c r="C246" s="17" t="s">
        <v>173</v>
      </c>
      <c r="D246" s="16"/>
      <c r="E246" s="15" t="s">
        <v>52</v>
      </c>
      <c r="F246" s="100" t="s">
        <v>316</v>
      </c>
      <c r="G246" s="8" t="s">
        <v>7</v>
      </c>
      <c r="H246" s="9">
        <v>7</v>
      </c>
    </row>
    <row r="247" spans="2:8" x14ac:dyDescent="0.25">
      <c r="B247" s="22"/>
      <c r="C247" s="22"/>
      <c r="D247" s="23"/>
      <c r="E247" s="22"/>
      <c r="F247" s="101"/>
      <c r="G247" s="22"/>
      <c r="H247" s="21"/>
    </row>
    <row r="249" spans="2:8" ht="13.8" x14ac:dyDescent="0.3">
      <c r="B249" s="10" t="s">
        <v>70</v>
      </c>
      <c r="C249" s="11"/>
      <c r="D249" s="1"/>
      <c r="E249" s="1"/>
      <c r="F249" s="2"/>
      <c r="G249" s="2"/>
      <c r="H249" s="3"/>
    </row>
    <row r="250" spans="2:8" s="88" customFormat="1" ht="13.8" x14ac:dyDescent="0.3">
      <c r="B250" s="12" t="s">
        <v>320</v>
      </c>
      <c r="C250" s="13" t="s">
        <v>321</v>
      </c>
      <c r="D250" s="4"/>
      <c r="E250" s="4" t="s">
        <v>322</v>
      </c>
      <c r="F250" s="4"/>
      <c r="G250" s="4" t="s">
        <v>323</v>
      </c>
      <c r="H250" s="87"/>
    </row>
    <row r="251" spans="2:8" ht="13.8" x14ac:dyDescent="0.3">
      <c r="B251" s="5" t="s">
        <v>1</v>
      </c>
      <c r="C251" s="14" t="s">
        <v>2</v>
      </c>
      <c r="D251" s="6"/>
      <c r="E251" s="6" t="s">
        <v>3</v>
      </c>
      <c r="F251" s="6" t="s">
        <v>8</v>
      </c>
      <c r="G251" s="6" t="s">
        <v>4</v>
      </c>
      <c r="H251" s="7" t="s">
        <v>5</v>
      </c>
    </row>
    <row r="252" spans="2:8" ht="13.8" x14ac:dyDescent="0.3">
      <c r="B252" s="15">
        <v>36</v>
      </c>
      <c r="C252" s="17" t="s">
        <v>62</v>
      </c>
      <c r="D252" s="16"/>
      <c r="E252" s="15" t="s">
        <v>6</v>
      </c>
      <c r="F252" s="102">
        <v>2.1076388888888891E-2</v>
      </c>
      <c r="G252" s="8"/>
      <c r="H252" s="9">
        <v>10</v>
      </c>
    </row>
    <row r="253" spans="2:8" ht="13.8" x14ac:dyDescent="0.3">
      <c r="B253" s="15">
        <v>96</v>
      </c>
      <c r="C253" s="17" t="s">
        <v>106</v>
      </c>
      <c r="D253" s="16"/>
      <c r="E253" s="15" t="s">
        <v>9</v>
      </c>
      <c r="F253" s="102">
        <v>2.3356481481481482E-2</v>
      </c>
      <c r="G253" s="8" t="s">
        <v>7</v>
      </c>
      <c r="H253" s="9">
        <v>10</v>
      </c>
    </row>
    <row r="254" spans="2:8" ht="13.8" x14ac:dyDescent="0.3">
      <c r="B254" s="15">
        <v>124</v>
      </c>
      <c r="C254" s="17" t="s">
        <v>37</v>
      </c>
      <c r="D254" s="16"/>
      <c r="E254" s="15" t="s">
        <v>6</v>
      </c>
      <c r="F254" s="102">
        <v>2.462962962962963E-2</v>
      </c>
      <c r="G254" s="8" t="s">
        <v>61</v>
      </c>
      <c r="H254" s="9">
        <v>14</v>
      </c>
    </row>
    <row r="255" spans="2:8" ht="13.8" x14ac:dyDescent="0.3">
      <c r="B255" s="15">
        <v>165</v>
      </c>
      <c r="C255" s="17" t="s">
        <v>107</v>
      </c>
      <c r="D255" s="16"/>
      <c r="E255" s="15" t="s">
        <v>9</v>
      </c>
      <c r="F255" s="102">
        <v>2.5821759259259256E-2</v>
      </c>
      <c r="G255" s="8" t="s">
        <v>7</v>
      </c>
      <c r="H255" s="9">
        <v>9</v>
      </c>
    </row>
    <row r="256" spans="2:8" ht="13.8" x14ac:dyDescent="0.3">
      <c r="B256" s="15">
        <v>181</v>
      </c>
      <c r="C256" s="17" t="s">
        <v>126</v>
      </c>
      <c r="D256" s="20"/>
      <c r="E256" s="15" t="s">
        <v>52</v>
      </c>
      <c r="F256" s="102">
        <v>2.6446759259259264E-2</v>
      </c>
      <c r="G256" s="8" t="s">
        <v>7</v>
      </c>
      <c r="H256" s="9">
        <v>10</v>
      </c>
    </row>
    <row r="257" spans="2:8" ht="13.8" x14ac:dyDescent="0.3">
      <c r="B257" s="15">
        <v>217</v>
      </c>
      <c r="C257" s="17" t="s">
        <v>283</v>
      </c>
      <c r="D257" s="16"/>
      <c r="E257" s="15" t="s">
        <v>52</v>
      </c>
      <c r="F257" s="102">
        <v>2.7939814814814813E-2</v>
      </c>
      <c r="G257" s="8" t="s">
        <v>7</v>
      </c>
      <c r="H257" s="9">
        <v>9</v>
      </c>
    </row>
    <row r="258" spans="2:8" ht="13.8" x14ac:dyDescent="0.3">
      <c r="B258" s="15">
        <v>215</v>
      </c>
      <c r="C258" s="17" t="s">
        <v>43</v>
      </c>
      <c r="D258" s="16"/>
      <c r="E258" s="15" t="s">
        <v>6</v>
      </c>
      <c r="F258" s="102">
        <v>2.7974537037037037E-2</v>
      </c>
      <c r="G258" s="8"/>
      <c r="H258" s="9">
        <v>8</v>
      </c>
    </row>
    <row r="259" spans="2:8" ht="13.8" x14ac:dyDescent="0.3">
      <c r="B259" s="15">
        <v>239</v>
      </c>
      <c r="C259" s="18" t="s">
        <v>63</v>
      </c>
      <c r="D259" s="76"/>
      <c r="E259" s="15" t="s">
        <v>57</v>
      </c>
      <c r="F259" s="102">
        <v>2.8726851851851851E-2</v>
      </c>
      <c r="G259" s="8" t="s">
        <v>61</v>
      </c>
      <c r="H259" s="9">
        <v>15</v>
      </c>
    </row>
    <row r="260" spans="2:8" ht="13.8" x14ac:dyDescent="0.3">
      <c r="B260" s="15">
        <v>261</v>
      </c>
      <c r="C260" s="18" t="s">
        <v>287</v>
      </c>
      <c r="D260" s="76"/>
      <c r="E260" s="15" t="s">
        <v>52</v>
      </c>
      <c r="F260" s="102">
        <v>2.990740740740741E-2</v>
      </c>
      <c r="G260" s="8" t="s">
        <v>61</v>
      </c>
      <c r="H260" s="9">
        <v>13</v>
      </c>
    </row>
    <row r="261" spans="2:8" ht="13.8" x14ac:dyDescent="0.3">
      <c r="B261" s="15">
        <v>305</v>
      </c>
      <c r="C261" s="17" t="s">
        <v>56</v>
      </c>
      <c r="D261" s="16"/>
      <c r="E261" s="15" t="s">
        <v>57</v>
      </c>
      <c r="F261" s="102">
        <v>3.1759259259259258E-2</v>
      </c>
      <c r="G261" s="8" t="s">
        <v>7</v>
      </c>
      <c r="H261" s="9">
        <v>9</v>
      </c>
    </row>
    <row r="262" spans="2:8" ht="13.8" x14ac:dyDescent="0.3">
      <c r="B262" s="15">
        <v>324</v>
      </c>
      <c r="C262" s="17" t="s">
        <v>289</v>
      </c>
      <c r="D262" s="20"/>
      <c r="E262" s="15" t="s">
        <v>9</v>
      </c>
      <c r="F262" s="102">
        <v>3.246527777777778E-2</v>
      </c>
      <c r="G262" s="8"/>
      <c r="H262" s="9">
        <v>8</v>
      </c>
    </row>
    <row r="263" spans="2:8" ht="13.8" x14ac:dyDescent="0.3">
      <c r="B263" s="15">
        <v>372</v>
      </c>
      <c r="C263" s="17" t="s">
        <v>53</v>
      </c>
      <c r="D263" s="16"/>
      <c r="E263" s="15" t="s">
        <v>57</v>
      </c>
      <c r="F263" s="102">
        <v>3.7256944444444447E-2</v>
      </c>
      <c r="G263" s="8"/>
      <c r="H263" s="9">
        <v>8</v>
      </c>
    </row>
    <row r="264" spans="2:8" ht="13.8" x14ac:dyDescent="0.3">
      <c r="B264" s="15">
        <v>378</v>
      </c>
      <c r="C264" s="17" t="s">
        <v>186</v>
      </c>
      <c r="D264" s="16"/>
      <c r="E264" s="15" t="s">
        <v>52</v>
      </c>
      <c r="F264" s="102">
        <v>3.7928240740740742E-2</v>
      </c>
      <c r="G264" s="8" t="s">
        <v>7</v>
      </c>
      <c r="H264" s="9">
        <v>7</v>
      </c>
    </row>
    <row r="265" spans="2:8" ht="13.8" x14ac:dyDescent="0.3">
      <c r="B265" s="15">
        <v>381</v>
      </c>
      <c r="C265" s="17" t="s">
        <v>173</v>
      </c>
      <c r="D265" s="16"/>
      <c r="E265" s="15" t="s">
        <v>52</v>
      </c>
      <c r="F265" s="102">
        <v>3.876157407407408E-2</v>
      </c>
      <c r="G265" s="8" t="s">
        <v>7</v>
      </c>
      <c r="H265" s="9">
        <v>6</v>
      </c>
    </row>
    <row r="266" spans="2:8" x14ac:dyDescent="0.25">
      <c r="B266" s="22"/>
      <c r="C266" s="22"/>
      <c r="D266" s="23"/>
      <c r="E266" s="22"/>
      <c r="F266" s="101"/>
      <c r="G266" s="22"/>
      <c r="H266" s="21"/>
    </row>
    <row r="268" spans="2:8" ht="13.8" x14ac:dyDescent="0.3">
      <c r="B268" s="10" t="s">
        <v>70</v>
      </c>
      <c r="C268" s="11"/>
      <c r="D268" s="1"/>
      <c r="E268" s="1"/>
      <c r="F268" s="2"/>
      <c r="G268" s="2"/>
      <c r="H268" s="3"/>
    </row>
    <row r="269" spans="2:8" s="88" customFormat="1" ht="13.8" x14ac:dyDescent="0.3">
      <c r="B269" s="12" t="s">
        <v>327</v>
      </c>
      <c r="C269" s="13" t="s">
        <v>328</v>
      </c>
      <c r="D269" s="4"/>
      <c r="E269" s="4" t="s">
        <v>325</v>
      </c>
      <c r="F269" s="4"/>
      <c r="G269" s="4" t="s">
        <v>331</v>
      </c>
      <c r="H269" s="87"/>
    </row>
    <row r="270" spans="2:8" ht="13.8" x14ac:dyDescent="0.3">
      <c r="B270" s="5" t="s">
        <v>1</v>
      </c>
      <c r="C270" s="14" t="s">
        <v>2</v>
      </c>
      <c r="D270" s="6"/>
      <c r="E270" s="6" t="s">
        <v>3</v>
      </c>
      <c r="F270" s="6" t="s">
        <v>8</v>
      </c>
      <c r="G270" s="6" t="s">
        <v>4</v>
      </c>
      <c r="H270" s="7" t="s">
        <v>5</v>
      </c>
    </row>
    <row r="271" spans="2:8" ht="13.8" x14ac:dyDescent="0.3">
      <c r="B271" s="15">
        <v>14</v>
      </c>
      <c r="C271" s="17" t="s">
        <v>329</v>
      </c>
      <c r="D271" s="16"/>
      <c r="E271" s="15" t="s">
        <v>52</v>
      </c>
      <c r="F271" s="102">
        <v>4.51087962962963E-2</v>
      </c>
      <c r="G271" s="8" t="s">
        <v>7</v>
      </c>
      <c r="H271" s="9">
        <v>10</v>
      </c>
    </row>
    <row r="272" spans="2:8" ht="13.8" x14ac:dyDescent="0.3">
      <c r="B272" s="15">
        <v>41</v>
      </c>
      <c r="C272" s="17" t="s">
        <v>68</v>
      </c>
      <c r="D272" s="16"/>
      <c r="E272" s="15" t="s">
        <v>9</v>
      </c>
      <c r="F272" s="102">
        <v>4.8715277777777781E-2</v>
      </c>
      <c r="G272" s="8" t="s">
        <v>7</v>
      </c>
      <c r="H272" s="9">
        <v>10</v>
      </c>
    </row>
    <row r="273" spans="2:8" ht="13.8" x14ac:dyDescent="0.3">
      <c r="B273" s="15">
        <v>57</v>
      </c>
      <c r="C273" s="17" t="s">
        <v>123</v>
      </c>
      <c r="D273" s="16"/>
      <c r="E273" s="15" t="s">
        <v>52</v>
      </c>
      <c r="F273" s="102">
        <v>5.0763888888888886E-2</v>
      </c>
      <c r="G273" s="8" t="s">
        <v>7</v>
      </c>
      <c r="H273" s="9">
        <v>9</v>
      </c>
    </row>
    <row r="274" spans="2:8" ht="13.8" x14ac:dyDescent="0.3">
      <c r="B274" s="15">
        <v>65</v>
      </c>
      <c r="C274" s="17" t="s">
        <v>13</v>
      </c>
      <c r="D274" s="16"/>
      <c r="E274" s="15" t="s">
        <v>6</v>
      </c>
      <c r="F274" s="102">
        <v>5.1576388888888887E-2</v>
      </c>
      <c r="G274" s="8"/>
      <c r="H274" s="9">
        <v>10</v>
      </c>
    </row>
    <row r="275" spans="2:8" ht="13.8" x14ac:dyDescent="0.3">
      <c r="B275" s="15">
        <v>161</v>
      </c>
      <c r="C275" s="17" t="s">
        <v>58</v>
      </c>
      <c r="D275" s="20"/>
      <c r="E275" s="15" t="s">
        <v>57</v>
      </c>
      <c r="F275" s="102">
        <v>5.9805555555555556E-2</v>
      </c>
      <c r="G275" s="8"/>
      <c r="H275" s="9">
        <v>10</v>
      </c>
    </row>
    <row r="276" spans="2:8" ht="13.8" x14ac:dyDescent="0.3">
      <c r="B276" s="15">
        <v>204</v>
      </c>
      <c r="C276" s="17" t="s">
        <v>63</v>
      </c>
      <c r="D276" s="16"/>
      <c r="E276" s="15" t="s">
        <v>57</v>
      </c>
      <c r="F276" s="102">
        <v>6.3341435185185188E-2</v>
      </c>
      <c r="G276" s="8" t="s">
        <v>61</v>
      </c>
      <c r="H276" s="9">
        <v>14</v>
      </c>
    </row>
    <row r="277" spans="2:8" ht="13.8" x14ac:dyDescent="0.3">
      <c r="B277" s="15">
        <v>206</v>
      </c>
      <c r="C277" s="17" t="s">
        <v>283</v>
      </c>
      <c r="D277" s="16"/>
      <c r="E277" s="15" t="s">
        <v>52</v>
      </c>
      <c r="F277" s="102">
        <v>6.3376157407407402E-2</v>
      </c>
      <c r="G277" s="8" t="s">
        <v>7</v>
      </c>
      <c r="H277" s="9">
        <v>8</v>
      </c>
    </row>
    <row r="278" spans="2:8" ht="13.8" x14ac:dyDescent="0.3">
      <c r="B278" s="15">
        <v>236</v>
      </c>
      <c r="C278" s="18" t="s">
        <v>287</v>
      </c>
      <c r="D278" s="76"/>
      <c r="E278" s="15" t="s">
        <v>52</v>
      </c>
      <c r="F278" s="102">
        <v>6.665625E-2</v>
      </c>
      <c r="G278" s="8" t="s">
        <v>7</v>
      </c>
      <c r="H278" s="9">
        <v>7</v>
      </c>
    </row>
    <row r="279" spans="2:8" ht="13.8" x14ac:dyDescent="0.3">
      <c r="B279" s="15">
        <v>279</v>
      </c>
      <c r="C279" s="18" t="s">
        <v>53</v>
      </c>
      <c r="D279" s="76"/>
      <c r="E279" s="15" t="s">
        <v>57</v>
      </c>
      <c r="F279" s="102">
        <v>7.1545138888888887E-2</v>
      </c>
      <c r="G279" s="8"/>
      <c r="H279" s="9">
        <v>8</v>
      </c>
    </row>
    <row r="280" spans="2:8" ht="13.8" x14ac:dyDescent="0.3">
      <c r="B280" s="15">
        <v>316</v>
      </c>
      <c r="C280" s="17" t="s">
        <v>289</v>
      </c>
      <c r="D280" s="16"/>
      <c r="E280" s="15" t="s">
        <v>9</v>
      </c>
      <c r="F280" s="102">
        <v>7.5584490740740737E-2</v>
      </c>
      <c r="G280" s="8"/>
      <c r="H280" s="9">
        <v>9</v>
      </c>
    </row>
    <row r="281" spans="2:8" x14ac:dyDescent="0.25">
      <c r="B281" s="22"/>
      <c r="C281" s="22"/>
      <c r="D281" s="23"/>
      <c r="E281" s="22"/>
      <c r="F281" s="101"/>
      <c r="G281" s="22"/>
      <c r="H281" s="21"/>
    </row>
    <row r="283" spans="2:8" ht="13.8" x14ac:dyDescent="0.3">
      <c r="B283" s="10" t="s">
        <v>70</v>
      </c>
      <c r="C283" s="11"/>
      <c r="D283" s="1"/>
      <c r="E283" s="1"/>
      <c r="F283" s="2"/>
      <c r="G283" s="2"/>
      <c r="H283" s="3"/>
    </row>
    <row r="284" spans="2:8" s="88" customFormat="1" ht="13.8" x14ac:dyDescent="0.3">
      <c r="B284" s="12" t="s">
        <v>333</v>
      </c>
      <c r="C284" s="13" t="s">
        <v>334</v>
      </c>
      <c r="D284" s="4"/>
      <c r="E284" s="4" t="s">
        <v>335</v>
      </c>
      <c r="F284" s="4"/>
      <c r="G284" s="4" t="s">
        <v>366</v>
      </c>
      <c r="H284" s="87"/>
    </row>
    <row r="285" spans="2:8" ht="13.8" x14ac:dyDescent="0.3">
      <c r="B285" s="5" t="s">
        <v>1</v>
      </c>
      <c r="C285" s="14" t="s">
        <v>2</v>
      </c>
      <c r="D285" s="6"/>
      <c r="E285" s="6" t="s">
        <v>3</v>
      </c>
      <c r="F285" s="6" t="s">
        <v>8</v>
      </c>
      <c r="G285" s="6" t="s">
        <v>4</v>
      </c>
      <c r="H285" s="7" t="s">
        <v>5</v>
      </c>
    </row>
    <row r="286" spans="2:8" ht="13.8" x14ac:dyDescent="0.3">
      <c r="B286" s="15" t="s">
        <v>344</v>
      </c>
      <c r="C286" s="17" t="s">
        <v>336</v>
      </c>
      <c r="D286" s="16"/>
      <c r="E286" s="15" t="s">
        <v>9</v>
      </c>
      <c r="F286" s="102">
        <v>6.1550925925925898E-2</v>
      </c>
      <c r="G286" s="8" t="s">
        <v>7</v>
      </c>
      <c r="H286" s="9">
        <v>10</v>
      </c>
    </row>
    <row r="287" spans="2:8" ht="13.8" x14ac:dyDescent="0.3">
      <c r="B287" s="15" t="s">
        <v>345</v>
      </c>
      <c r="C287" s="17" t="s">
        <v>123</v>
      </c>
      <c r="D287" s="16"/>
      <c r="E287" s="15" t="s">
        <v>52</v>
      </c>
      <c r="F287" s="102">
        <v>6.4756944444444506E-2</v>
      </c>
      <c r="G287" s="8" t="s">
        <v>61</v>
      </c>
      <c r="H287" s="9">
        <v>15</v>
      </c>
    </row>
    <row r="288" spans="2:8" ht="13.8" x14ac:dyDescent="0.3">
      <c r="B288" s="15" t="s">
        <v>346</v>
      </c>
      <c r="C288" s="17" t="s">
        <v>105</v>
      </c>
      <c r="D288" s="16"/>
      <c r="E288" s="15" t="s">
        <v>9</v>
      </c>
      <c r="F288" s="102">
        <v>6.6111111111111107E-2</v>
      </c>
      <c r="G288" s="8" t="s">
        <v>7</v>
      </c>
      <c r="H288" s="9">
        <v>9</v>
      </c>
    </row>
    <row r="289" spans="2:8" ht="13.8" x14ac:dyDescent="0.3">
      <c r="B289" s="15" t="s">
        <v>347</v>
      </c>
      <c r="C289" s="17" t="s">
        <v>273</v>
      </c>
      <c r="D289" s="16"/>
      <c r="E289" s="15" t="s">
        <v>9</v>
      </c>
      <c r="F289" s="102">
        <v>7.1087962962963006E-2</v>
      </c>
      <c r="G289" s="8" t="s">
        <v>61</v>
      </c>
      <c r="H289" s="9">
        <v>13</v>
      </c>
    </row>
    <row r="290" spans="2:8" ht="13.8" x14ac:dyDescent="0.3">
      <c r="B290" s="15" t="s">
        <v>348</v>
      </c>
      <c r="C290" s="17" t="s">
        <v>41</v>
      </c>
      <c r="D290" s="20"/>
      <c r="E290" s="15" t="s">
        <v>6</v>
      </c>
      <c r="F290" s="102">
        <v>7.8842592592592603E-2</v>
      </c>
      <c r="G290" s="8" t="s">
        <v>7</v>
      </c>
      <c r="H290" s="9">
        <v>10</v>
      </c>
    </row>
    <row r="291" spans="2:8" ht="13.8" x14ac:dyDescent="0.3">
      <c r="B291" s="15" t="s">
        <v>349</v>
      </c>
      <c r="C291" s="17" t="s">
        <v>337</v>
      </c>
      <c r="D291" s="16"/>
      <c r="E291" s="15" t="s">
        <v>9</v>
      </c>
      <c r="F291" s="102">
        <v>7.9398148148148107E-2</v>
      </c>
      <c r="G291" s="8" t="s">
        <v>61</v>
      </c>
      <c r="H291" s="9">
        <v>12</v>
      </c>
    </row>
    <row r="292" spans="2:8" ht="13.8" x14ac:dyDescent="0.3">
      <c r="B292" s="15" t="s">
        <v>350</v>
      </c>
      <c r="C292" s="17" t="s">
        <v>51</v>
      </c>
      <c r="D292" s="16"/>
      <c r="E292" s="15" t="s">
        <v>6</v>
      </c>
      <c r="F292" s="102">
        <v>7.9953703703703694E-2</v>
      </c>
      <c r="G292" s="8" t="s">
        <v>61</v>
      </c>
      <c r="H292" s="9">
        <v>14</v>
      </c>
    </row>
    <row r="293" spans="2:8" ht="13.8" x14ac:dyDescent="0.3">
      <c r="B293" s="15" t="s">
        <v>351</v>
      </c>
      <c r="C293" s="18" t="s">
        <v>279</v>
      </c>
      <c r="D293" s="76"/>
      <c r="E293" s="15" t="s">
        <v>52</v>
      </c>
      <c r="F293" s="102">
        <v>8.0277777777777795E-2</v>
      </c>
      <c r="G293" s="8" t="s">
        <v>61</v>
      </c>
      <c r="H293" s="9">
        <v>14</v>
      </c>
    </row>
    <row r="294" spans="2:8" ht="13.8" x14ac:dyDescent="0.3">
      <c r="B294" s="15" t="s">
        <v>352</v>
      </c>
      <c r="C294" s="18" t="s">
        <v>194</v>
      </c>
      <c r="D294" s="76"/>
      <c r="E294" s="15" t="s">
        <v>9</v>
      </c>
      <c r="F294" s="102">
        <v>8.0335648148148101E-2</v>
      </c>
      <c r="G294" s="8"/>
      <c r="H294" s="9">
        <v>6</v>
      </c>
    </row>
    <row r="295" spans="2:8" ht="13.8" x14ac:dyDescent="0.3">
      <c r="B295" s="15" t="s">
        <v>353</v>
      </c>
      <c r="C295" s="17" t="s">
        <v>284</v>
      </c>
      <c r="D295" s="16"/>
      <c r="E295" s="15" t="s">
        <v>52</v>
      </c>
      <c r="F295" s="102">
        <v>8.0358796296296303E-2</v>
      </c>
      <c r="G295" s="8" t="s">
        <v>7</v>
      </c>
      <c r="H295" s="9">
        <v>8</v>
      </c>
    </row>
    <row r="296" spans="2:8" ht="13.8" x14ac:dyDescent="0.3">
      <c r="B296" s="15" t="s">
        <v>354</v>
      </c>
      <c r="C296" s="17" t="s">
        <v>210</v>
      </c>
      <c r="D296" s="16"/>
      <c r="E296" s="15" t="s">
        <v>6</v>
      </c>
      <c r="F296" s="102">
        <v>8.1041666666666706E-2</v>
      </c>
      <c r="G296" s="8"/>
      <c r="H296" s="9">
        <v>8</v>
      </c>
    </row>
    <row r="297" spans="2:8" ht="13.8" x14ac:dyDescent="0.3">
      <c r="B297" s="15" t="s">
        <v>355</v>
      </c>
      <c r="C297" s="17" t="s">
        <v>338</v>
      </c>
      <c r="D297" s="16"/>
      <c r="E297" s="15" t="s">
        <v>9</v>
      </c>
      <c r="F297" s="102">
        <v>8.2592592592592606E-2</v>
      </c>
      <c r="G297" s="8" t="s">
        <v>7</v>
      </c>
      <c r="H297" s="9">
        <v>5</v>
      </c>
    </row>
    <row r="298" spans="2:8" ht="13.8" x14ac:dyDescent="0.3">
      <c r="B298" s="15" t="s">
        <v>356</v>
      </c>
      <c r="C298" s="17" t="s">
        <v>280</v>
      </c>
      <c r="D298" s="16"/>
      <c r="E298" s="15" t="s">
        <v>52</v>
      </c>
      <c r="F298" s="102">
        <v>8.2615740740740698E-2</v>
      </c>
      <c r="G298" s="8" t="s">
        <v>7</v>
      </c>
      <c r="H298" s="9">
        <v>7</v>
      </c>
    </row>
    <row r="299" spans="2:8" ht="13.8" x14ac:dyDescent="0.3">
      <c r="B299" s="15" t="s">
        <v>357</v>
      </c>
      <c r="C299" s="17" t="s">
        <v>339</v>
      </c>
      <c r="D299" s="16"/>
      <c r="E299" s="15" t="s">
        <v>9</v>
      </c>
      <c r="F299" s="102">
        <v>8.2731481481481503E-2</v>
      </c>
      <c r="G299" s="8"/>
      <c r="H299" s="9">
        <v>4</v>
      </c>
    </row>
    <row r="300" spans="2:8" ht="13.8" x14ac:dyDescent="0.3">
      <c r="B300" s="15" t="s">
        <v>358</v>
      </c>
      <c r="C300" s="17" t="s">
        <v>340</v>
      </c>
      <c r="D300" s="20"/>
      <c r="E300" s="15" t="s">
        <v>52</v>
      </c>
      <c r="F300" s="102">
        <v>8.3692129629629602E-2</v>
      </c>
      <c r="G300" s="8" t="s">
        <v>61</v>
      </c>
      <c r="H300" s="9">
        <v>11</v>
      </c>
    </row>
    <row r="301" spans="2:8" ht="13.8" x14ac:dyDescent="0.3">
      <c r="B301" s="15" t="s">
        <v>359</v>
      </c>
      <c r="C301" s="17" t="s">
        <v>288</v>
      </c>
      <c r="D301" s="16"/>
      <c r="E301" s="15" t="s">
        <v>52</v>
      </c>
      <c r="F301" s="102">
        <v>9.1168981481481504E-2</v>
      </c>
      <c r="G301" s="8" t="s">
        <v>7</v>
      </c>
      <c r="H301" s="9">
        <v>5</v>
      </c>
    </row>
    <row r="302" spans="2:8" ht="13.8" x14ac:dyDescent="0.3">
      <c r="B302" s="15" t="s">
        <v>360</v>
      </c>
      <c r="C302" s="18" t="s">
        <v>341</v>
      </c>
      <c r="D302" s="76"/>
      <c r="E302" s="15" t="s">
        <v>9</v>
      </c>
      <c r="F302" s="102">
        <v>9.1319444444444398E-2</v>
      </c>
      <c r="G302" s="8" t="s">
        <v>7</v>
      </c>
      <c r="H302" s="9">
        <v>3</v>
      </c>
    </row>
    <row r="303" spans="2:8" ht="13.8" x14ac:dyDescent="0.3">
      <c r="B303" s="15" t="s">
        <v>361</v>
      </c>
      <c r="C303" s="17" t="s">
        <v>342</v>
      </c>
      <c r="D303" s="16"/>
      <c r="E303" s="15" t="s">
        <v>9</v>
      </c>
      <c r="F303" s="102">
        <v>9.3634259259259306E-2</v>
      </c>
      <c r="G303" s="8" t="s">
        <v>7</v>
      </c>
      <c r="H303" s="9">
        <v>2</v>
      </c>
    </row>
    <row r="304" spans="2:8" ht="13.8" x14ac:dyDescent="0.3">
      <c r="B304" s="15" t="s">
        <v>362</v>
      </c>
      <c r="C304" s="17" t="s">
        <v>56</v>
      </c>
      <c r="D304" s="16"/>
      <c r="E304" s="15" t="s">
        <v>57</v>
      </c>
      <c r="F304" s="102">
        <v>9.3703703703703706E-2</v>
      </c>
      <c r="G304" s="8"/>
      <c r="H304" s="9">
        <v>10</v>
      </c>
    </row>
    <row r="305" spans="2:8" ht="13.8" x14ac:dyDescent="0.3">
      <c r="B305" s="15" t="s">
        <v>363</v>
      </c>
      <c r="C305" s="17" t="s">
        <v>367</v>
      </c>
      <c r="D305" s="16"/>
      <c r="E305" s="15" t="s">
        <v>52</v>
      </c>
      <c r="F305" s="102">
        <v>9.4560185185185205E-2</v>
      </c>
      <c r="G305" s="8" t="s">
        <v>7</v>
      </c>
      <c r="H305" s="9">
        <v>4</v>
      </c>
    </row>
    <row r="306" spans="2:8" ht="13.8" x14ac:dyDescent="0.3">
      <c r="B306" s="15" t="s">
        <v>364</v>
      </c>
      <c r="C306" s="17" t="s">
        <v>291</v>
      </c>
      <c r="D306" s="16"/>
      <c r="E306" s="15" t="s">
        <v>52</v>
      </c>
      <c r="F306" s="102">
        <v>9.7939814814814799E-2</v>
      </c>
      <c r="G306" s="8" t="s">
        <v>7</v>
      </c>
      <c r="H306" s="9">
        <v>3</v>
      </c>
    </row>
    <row r="307" spans="2:8" ht="13.8" x14ac:dyDescent="0.3">
      <c r="B307" s="15" t="s">
        <v>365</v>
      </c>
      <c r="C307" s="17" t="s">
        <v>343</v>
      </c>
      <c r="D307" s="20"/>
      <c r="E307" s="15" t="s">
        <v>52</v>
      </c>
      <c r="F307" s="102">
        <v>0.10592592592592601</v>
      </c>
      <c r="G307" s="8" t="s">
        <v>7</v>
      </c>
      <c r="H307" s="9">
        <v>2</v>
      </c>
    </row>
    <row r="308" spans="2:8" x14ac:dyDescent="0.25">
      <c r="B308" s="22"/>
      <c r="C308" s="22"/>
      <c r="D308" s="23"/>
      <c r="E308" s="22"/>
      <c r="F308" s="101"/>
      <c r="G308" s="22"/>
      <c r="H308" s="21"/>
    </row>
    <row r="310" spans="2:8" ht="13.8" x14ac:dyDescent="0.3">
      <c r="B310" s="10" t="s">
        <v>70</v>
      </c>
      <c r="C310" s="11"/>
      <c r="D310" s="1"/>
      <c r="E310" s="1"/>
      <c r="F310" s="2"/>
      <c r="G310" s="2"/>
      <c r="H310" s="3"/>
    </row>
    <row r="311" spans="2:8" s="88" customFormat="1" ht="13.8" x14ac:dyDescent="0.3">
      <c r="B311" s="12" t="s">
        <v>369</v>
      </c>
      <c r="C311" s="13" t="s">
        <v>370</v>
      </c>
      <c r="D311" s="4"/>
      <c r="E311" s="4" t="s">
        <v>335</v>
      </c>
      <c r="F311" s="4"/>
      <c r="G311" s="4" t="s">
        <v>371</v>
      </c>
      <c r="H311" s="87"/>
    </row>
    <row r="312" spans="2:8" ht="13.8" x14ac:dyDescent="0.3">
      <c r="B312" s="5" t="s">
        <v>1</v>
      </c>
      <c r="C312" s="14" t="s">
        <v>2</v>
      </c>
      <c r="D312" s="6"/>
      <c r="E312" s="6" t="s">
        <v>3</v>
      </c>
      <c r="F312" s="6" t="s">
        <v>93</v>
      </c>
      <c r="G312" s="6" t="s">
        <v>4</v>
      </c>
      <c r="H312" s="7" t="s">
        <v>5</v>
      </c>
    </row>
    <row r="313" spans="2:8" ht="13.8" x14ac:dyDescent="0.3">
      <c r="B313" s="15" t="s">
        <v>388</v>
      </c>
      <c r="C313" s="17" t="s">
        <v>372</v>
      </c>
      <c r="D313" s="16"/>
      <c r="E313" s="15" t="s">
        <v>9</v>
      </c>
      <c r="F313" s="102" t="s">
        <v>405</v>
      </c>
      <c r="G313" s="8"/>
      <c r="H313" s="9">
        <v>10</v>
      </c>
    </row>
    <row r="314" spans="2:8" ht="13.8" x14ac:dyDescent="0.3">
      <c r="B314" s="15" t="s">
        <v>389</v>
      </c>
      <c r="C314" s="17" t="s">
        <v>373</v>
      </c>
      <c r="D314" s="16"/>
      <c r="E314" s="15" t="s">
        <v>6</v>
      </c>
      <c r="F314" s="102" t="s">
        <v>419</v>
      </c>
      <c r="G314" s="8"/>
      <c r="H314" s="9">
        <v>10</v>
      </c>
    </row>
    <row r="315" spans="2:8" ht="13.8" x14ac:dyDescent="0.3">
      <c r="B315" s="15" t="s">
        <v>390</v>
      </c>
      <c r="C315" s="17" t="s">
        <v>374</v>
      </c>
      <c r="D315" s="16"/>
      <c r="E315" s="15" t="s">
        <v>6</v>
      </c>
      <c r="F315" s="102" t="s">
        <v>406</v>
      </c>
      <c r="G315" s="8"/>
      <c r="H315" s="9">
        <v>9</v>
      </c>
    </row>
    <row r="316" spans="2:8" ht="13.8" x14ac:dyDescent="0.3">
      <c r="B316" s="15" t="s">
        <v>391</v>
      </c>
      <c r="C316" s="17" t="s">
        <v>422</v>
      </c>
      <c r="D316" s="16"/>
      <c r="E316" s="15" t="s">
        <v>6</v>
      </c>
      <c r="F316" s="102" t="s">
        <v>420</v>
      </c>
      <c r="G316" s="8"/>
      <c r="H316" s="9">
        <v>8</v>
      </c>
    </row>
    <row r="317" spans="2:8" ht="13.8" x14ac:dyDescent="0.3">
      <c r="B317" s="15" t="s">
        <v>392</v>
      </c>
      <c r="C317" s="17" t="s">
        <v>375</v>
      </c>
      <c r="D317" s="20"/>
      <c r="E317" s="15" t="s">
        <v>6</v>
      </c>
      <c r="F317" s="102" t="s">
        <v>407</v>
      </c>
      <c r="G317" s="8"/>
      <c r="H317" s="9">
        <v>7</v>
      </c>
    </row>
    <row r="318" spans="2:8" ht="13.8" x14ac:dyDescent="0.3">
      <c r="B318" s="15" t="s">
        <v>393</v>
      </c>
      <c r="C318" s="17" t="s">
        <v>376</v>
      </c>
      <c r="D318" s="16"/>
      <c r="E318" s="15" t="s">
        <v>52</v>
      </c>
      <c r="F318" s="102" t="s">
        <v>408</v>
      </c>
      <c r="G318" s="8"/>
      <c r="H318" s="9">
        <v>10</v>
      </c>
    </row>
    <row r="319" spans="2:8" ht="13.8" x14ac:dyDescent="0.3">
      <c r="B319" s="15" t="s">
        <v>394</v>
      </c>
      <c r="C319" s="17" t="s">
        <v>377</v>
      </c>
      <c r="D319" s="16"/>
      <c r="E319" s="15" t="s">
        <v>6</v>
      </c>
      <c r="F319" s="102" t="s">
        <v>409</v>
      </c>
      <c r="G319" s="8"/>
      <c r="H319" s="9">
        <v>6</v>
      </c>
    </row>
    <row r="320" spans="2:8" ht="13.8" x14ac:dyDescent="0.3">
      <c r="B320" s="15" t="s">
        <v>395</v>
      </c>
      <c r="C320" s="18" t="s">
        <v>378</v>
      </c>
      <c r="D320" s="76"/>
      <c r="E320" s="15" t="s">
        <v>52</v>
      </c>
      <c r="F320" s="102" t="s">
        <v>410</v>
      </c>
      <c r="G320" s="8" t="s">
        <v>265</v>
      </c>
      <c r="H320" s="9">
        <v>9</v>
      </c>
    </row>
    <row r="321" spans="2:8" ht="13.8" x14ac:dyDescent="0.3">
      <c r="B321" s="15" t="s">
        <v>396</v>
      </c>
      <c r="C321" s="18" t="s">
        <v>379</v>
      </c>
      <c r="D321" s="76"/>
      <c r="E321" s="15" t="s">
        <v>57</v>
      </c>
      <c r="F321" s="102" t="s">
        <v>421</v>
      </c>
      <c r="G321" s="8"/>
      <c r="H321" s="9">
        <v>10</v>
      </c>
    </row>
    <row r="322" spans="2:8" ht="13.8" x14ac:dyDescent="0.3">
      <c r="B322" s="15" t="s">
        <v>397</v>
      </c>
      <c r="C322" s="17" t="s">
        <v>380</v>
      </c>
      <c r="D322" s="16"/>
      <c r="E322" s="15" t="s">
        <v>9</v>
      </c>
      <c r="F322" s="102" t="s">
        <v>411</v>
      </c>
      <c r="G322" s="8"/>
      <c r="H322" s="9">
        <v>9</v>
      </c>
    </row>
    <row r="323" spans="2:8" ht="13.8" x14ac:dyDescent="0.3">
      <c r="B323" s="15" t="s">
        <v>398</v>
      </c>
      <c r="C323" s="17" t="s">
        <v>381</v>
      </c>
      <c r="D323" s="16"/>
      <c r="E323" s="15" t="s">
        <v>9</v>
      </c>
      <c r="F323" s="102" t="s">
        <v>412</v>
      </c>
      <c r="G323" s="8" t="s">
        <v>7</v>
      </c>
      <c r="H323" s="9">
        <v>8</v>
      </c>
    </row>
    <row r="324" spans="2:8" ht="13.8" x14ac:dyDescent="0.3">
      <c r="B324" s="15" t="s">
        <v>399</v>
      </c>
      <c r="C324" s="17" t="s">
        <v>382</v>
      </c>
      <c r="D324" s="16"/>
      <c r="E324" s="15" t="s">
        <v>57</v>
      </c>
      <c r="F324" s="102" t="s">
        <v>413</v>
      </c>
      <c r="G324" s="8"/>
      <c r="H324" s="9">
        <v>9</v>
      </c>
    </row>
    <row r="325" spans="2:8" ht="13.8" x14ac:dyDescent="0.3">
      <c r="B325" s="15" t="s">
        <v>400</v>
      </c>
      <c r="C325" s="17" t="s">
        <v>387</v>
      </c>
      <c r="D325" s="20"/>
      <c r="E325" s="15" t="s">
        <v>6</v>
      </c>
      <c r="F325" s="102" t="s">
        <v>414</v>
      </c>
      <c r="G325" s="8"/>
      <c r="H325" s="9">
        <v>5</v>
      </c>
    </row>
    <row r="326" spans="2:8" ht="13.8" x14ac:dyDescent="0.3">
      <c r="B326" s="15" t="s">
        <v>401</v>
      </c>
      <c r="C326" s="17" t="s">
        <v>383</v>
      </c>
      <c r="D326" s="16"/>
      <c r="E326" s="15" t="s">
        <v>52</v>
      </c>
      <c r="F326" s="102" t="s">
        <v>415</v>
      </c>
      <c r="G326" s="8"/>
      <c r="H326" s="9">
        <v>8</v>
      </c>
    </row>
    <row r="327" spans="2:8" ht="13.8" x14ac:dyDescent="0.3">
      <c r="B327" s="15" t="s">
        <v>402</v>
      </c>
      <c r="C327" s="17" t="s">
        <v>384</v>
      </c>
      <c r="D327" s="16"/>
      <c r="E327" s="15" t="s">
        <v>57</v>
      </c>
      <c r="F327" s="102" t="s">
        <v>416</v>
      </c>
      <c r="G327" s="8"/>
      <c r="H327" s="9">
        <v>8</v>
      </c>
    </row>
    <row r="328" spans="2:8" ht="13.8" x14ac:dyDescent="0.3">
      <c r="B328" s="15" t="s">
        <v>403</v>
      </c>
      <c r="C328" s="18" t="s">
        <v>385</v>
      </c>
      <c r="D328" s="76"/>
      <c r="E328" s="15" t="s">
        <v>57</v>
      </c>
      <c r="F328" s="102" t="s">
        <v>417</v>
      </c>
      <c r="G328" s="8"/>
      <c r="H328" s="9">
        <v>7</v>
      </c>
    </row>
    <row r="329" spans="2:8" ht="13.8" x14ac:dyDescent="0.3">
      <c r="B329" s="15" t="s">
        <v>404</v>
      </c>
      <c r="C329" s="17" t="s">
        <v>386</v>
      </c>
      <c r="D329" s="16"/>
      <c r="E329" s="15" t="s">
        <v>9</v>
      </c>
      <c r="F329" s="102" t="s">
        <v>418</v>
      </c>
      <c r="G329" s="8"/>
      <c r="H329" s="9">
        <v>7</v>
      </c>
    </row>
    <row r="330" spans="2:8" x14ac:dyDescent="0.25">
      <c r="B330" s="22"/>
      <c r="C330" s="22"/>
      <c r="D330" s="23"/>
      <c r="E330" s="22"/>
      <c r="F330" s="101"/>
      <c r="G330" s="22"/>
      <c r="H330" s="21"/>
    </row>
    <row r="332" spans="2:8" ht="13.8" x14ac:dyDescent="0.3">
      <c r="B332" s="10" t="s">
        <v>70</v>
      </c>
      <c r="C332" s="11"/>
      <c r="D332" s="1"/>
      <c r="E332" s="1"/>
      <c r="F332" s="2"/>
      <c r="G332" s="2"/>
      <c r="H332" s="3"/>
    </row>
    <row r="333" spans="2:8" s="88" customFormat="1" ht="13.8" x14ac:dyDescent="0.3">
      <c r="B333" s="12" t="s">
        <v>440</v>
      </c>
      <c r="C333" s="13" t="s">
        <v>429</v>
      </c>
      <c r="D333" s="4"/>
      <c r="E333" s="4" t="s">
        <v>430</v>
      </c>
      <c r="F333" s="4"/>
      <c r="G333" s="4" t="s">
        <v>431</v>
      </c>
      <c r="H333" s="87"/>
    </row>
    <row r="334" spans="2:8" ht="13.8" x14ac:dyDescent="0.3">
      <c r="B334" s="5" t="s">
        <v>1</v>
      </c>
      <c r="C334" s="14" t="s">
        <v>2</v>
      </c>
      <c r="D334" s="6"/>
      <c r="E334" s="6" t="s">
        <v>3</v>
      </c>
      <c r="F334" s="6" t="s">
        <v>93</v>
      </c>
      <c r="G334" s="6" t="s">
        <v>4</v>
      </c>
      <c r="H334" s="7" t="s">
        <v>5</v>
      </c>
    </row>
    <row r="335" spans="2:8" ht="13.8" x14ac:dyDescent="0.3">
      <c r="B335" s="15">
        <v>4</v>
      </c>
      <c r="C335" s="17" t="s">
        <v>94</v>
      </c>
      <c r="D335" s="16"/>
      <c r="E335" s="15" t="s">
        <v>9</v>
      </c>
      <c r="F335" s="103">
        <v>1.6854166666666666</v>
      </c>
      <c r="G335" s="8"/>
      <c r="H335" s="9">
        <v>10</v>
      </c>
    </row>
    <row r="336" spans="2:8" ht="13.8" x14ac:dyDescent="0.3">
      <c r="B336" s="15">
        <v>7</v>
      </c>
      <c r="C336" s="17" t="s">
        <v>62</v>
      </c>
      <c r="D336" s="16"/>
      <c r="E336" s="15" t="s">
        <v>6</v>
      </c>
      <c r="F336" s="103">
        <v>1.8458333333333334</v>
      </c>
      <c r="G336" s="8"/>
      <c r="H336" s="9">
        <v>10</v>
      </c>
    </row>
    <row r="337" spans="2:8" ht="13.8" x14ac:dyDescent="0.3">
      <c r="B337" s="15">
        <v>18</v>
      </c>
      <c r="C337" s="17" t="s">
        <v>68</v>
      </c>
      <c r="D337" s="16"/>
      <c r="E337" s="15" t="s">
        <v>9</v>
      </c>
      <c r="F337" s="103">
        <v>1.9777777777777779</v>
      </c>
      <c r="G337" s="8"/>
      <c r="H337" s="9">
        <v>9</v>
      </c>
    </row>
    <row r="338" spans="2:8" ht="13.8" x14ac:dyDescent="0.3">
      <c r="B338" s="15">
        <v>33</v>
      </c>
      <c r="C338" s="17" t="s">
        <v>106</v>
      </c>
      <c r="D338" s="16"/>
      <c r="E338" s="15" t="s">
        <v>9</v>
      </c>
      <c r="F338" s="103">
        <v>2.1069444444444443</v>
      </c>
      <c r="G338" s="8"/>
      <c r="H338" s="9">
        <v>8</v>
      </c>
    </row>
    <row r="339" spans="2:8" ht="13.8" x14ac:dyDescent="0.3">
      <c r="B339" s="15">
        <v>38</v>
      </c>
      <c r="C339" s="17" t="s">
        <v>432</v>
      </c>
      <c r="D339" s="20"/>
      <c r="E339" s="15" t="s">
        <v>52</v>
      </c>
      <c r="F339" s="103">
        <v>2.1631944444444446</v>
      </c>
      <c r="G339" s="8"/>
      <c r="H339" s="9">
        <v>10</v>
      </c>
    </row>
    <row r="340" spans="2:8" ht="13.8" x14ac:dyDescent="0.3">
      <c r="B340" s="15">
        <v>72</v>
      </c>
      <c r="C340" s="17" t="s">
        <v>38</v>
      </c>
      <c r="D340" s="16"/>
      <c r="E340" s="15" t="s">
        <v>6</v>
      </c>
      <c r="F340" s="103">
        <v>2.3374999999999999</v>
      </c>
      <c r="G340" s="8"/>
      <c r="H340" s="9">
        <v>9</v>
      </c>
    </row>
    <row r="341" spans="2:8" ht="13.8" x14ac:dyDescent="0.3">
      <c r="B341" s="15">
        <v>97</v>
      </c>
      <c r="C341" s="17" t="s">
        <v>67</v>
      </c>
      <c r="D341" s="16"/>
      <c r="E341" s="15" t="s">
        <v>52</v>
      </c>
      <c r="F341" s="103">
        <v>2.4291666666666667</v>
      </c>
      <c r="G341" s="8"/>
      <c r="H341" s="9">
        <v>9</v>
      </c>
    </row>
    <row r="342" spans="2:8" ht="13.8" x14ac:dyDescent="0.3">
      <c r="B342" s="15">
        <v>98</v>
      </c>
      <c r="C342" s="18" t="s">
        <v>59</v>
      </c>
      <c r="D342" s="76"/>
      <c r="E342" s="15" t="s">
        <v>6</v>
      </c>
      <c r="F342" s="103">
        <v>2.4437500000000001</v>
      </c>
      <c r="G342" s="8"/>
      <c r="H342" s="9">
        <v>8</v>
      </c>
    </row>
    <row r="343" spans="2:8" ht="13.8" x14ac:dyDescent="0.3">
      <c r="B343" s="15">
        <v>100</v>
      </c>
      <c r="C343" s="18" t="s">
        <v>63</v>
      </c>
      <c r="D343" s="76"/>
      <c r="E343" s="15" t="s">
        <v>57</v>
      </c>
      <c r="F343" s="103">
        <v>2.4388888888888891</v>
      </c>
      <c r="G343" s="8"/>
      <c r="H343" s="9">
        <v>10</v>
      </c>
    </row>
    <row r="344" spans="2:8" ht="13.8" x14ac:dyDescent="0.3">
      <c r="B344" s="15">
        <v>103</v>
      </c>
      <c r="C344" s="17" t="s">
        <v>433</v>
      </c>
      <c r="D344" s="16"/>
      <c r="E344" s="15" t="s">
        <v>9</v>
      </c>
      <c r="F344" s="103">
        <v>2.4541666666666666</v>
      </c>
      <c r="G344" s="8"/>
      <c r="H344" s="9">
        <v>7</v>
      </c>
    </row>
    <row r="345" spans="2:8" ht="13.8" x14ac:dyDescent="0.3">
      <c r="B345" s="15">
        <v>106</v>
      </c>
      <c r="C345" s="17" t="s">
        <v>58</v>
      </c>
      <c r="D345" s="16"/>
      <c r="E345" s="15" t="s">
        <v>57</v>
      </c>
      <c r="F345" s="103">
        <v>2.4618055555555554</v>
      </c>
      <c r="G345" s="8"/>
      <c r="H345" s="9">
        <v>9</v>
      </c>
    </row>
    <row r="346" spans="2:8" ht="13.8" x14ac:dyDescent="0.3">
      <c r="B346" s="15">
        <v>121</v>
      </c>
      <c r="C346" s="17" t="s">
        <v>281</v>
      </c>
      <c r="D346" s="16"/>
      <c r="E346" s="15" t="s">
        <v>52</v>
      </c>
      <c r="F346" s="102">
        <v>4.207175925925926E-2</v>
      </c>
      <c r="G346" s="8"/>
      <c r="H346" s="9">
        <v>8</v>
      </c>
    </row>
    <row r="347" spans="2:8" ht="13.8" x14ac:dyDescent="0.3">
      <c r="B347" s="15">
        <v>138</v>
      </c>
      <c r="C347" s="17" t="s">
        <v>284</v>
      </c>
      <c r="D347" s="20"/>
      <c r="E347" s="15" t="s">
        <v>52</v>
      </c>
      <c r="F347" s="102">
        <v>4.2789351851851849E-2</v>
      </c>
      <c r="G347" s="8"/>
      <c r="H347" s="9">
        <v>7</v>
      </c>
    </row>
    <row r="348" spans="2:8" ht="13.8" x14ac:dyDescent="0.3">
      <c r="B348" s="15">
        <v>168</v>
      </c>
      <c r="C348" s="17" t="s">
        <v>287</v>
      </c>
      <c r="D348" s="16"/>
      <c r="E348" s="15" t="s">
        <v>52</v>
      </c>
      <c r="F348" s="102">
        <v>4.4074074074074071E-2</v>
      </c>
      <c r="G348" s="8"/>
      <c r="H348" s="9">
        <v>6</v>
      </c>
    </row>
    <row r="349" spans="2:8" ht="13.8" x14ac:dyDescent="0.3">
      <c r="B349" s="15">
        <v>186</v>
      </c>
      <c r="C349" s="17" t="s">
        <v>223</v>
      </c>
      <c r="D349" s="16"/>
      <c r="E349" s="15" t="s">
        <v>9</v>
      </c>
      <c r="F349" s="102">
        <v>4.5034722222222219E-2</v>
      </c>
      <c r="G349" s="8"/>
      <c r="H349" s="9">
        <v>6</v>
      </c>
    </row>
    <row r="350" spans="2:8" ht="13.8" x14ac:dyDescent="0.3">
      <c r="B350" s="15">
        <v>219</v>
      </c>
      <c r="C350" s="18" t="s">
        <v>264</v>
      </c>
      <c r="D350" s="76"/>
      <c r="E350" s="15" t="s">
        <v>52</v>
      </c>
      <c r="F350" s="102">
        <v>4.6909722222222221E-2</v>
      </c>
      <c r="G350" s="8"/>
      <c r="H350" s="9">
        <v>5</v>
      </c>
    </row>
    <row r="351" spans="2:8" ht="13.8" x14ac:dyDescent="0.3">
      <c r="B351" s="15">
        <v>310</v>
      </c>
      <c r="C351" s="17" t="s">
        <v>293</v>
      </c>
      <c r="D351" s="16"/>
      <c r="E351" s="15" t="s">
        <v>52</v>
      </c>
      <c r="F351" s="102">
        <v>5.2847222222222219E-2</v>
      </c>
      <c r="G351" s="8"/>
      <c r="H351" s="9">
        <v>4</v>
      </c>
    </row>
    <row r="352" spans="2:8" ht="13.8" x14ac:dyDescent="0.3">
      <c r="B352" s="15">
        <v>316</v>
      </c>
      <c r="C352" s="17" t="s">
        <v>254</v>
      </c>
      <c r="D352" s="16"/>
      <c r="E352" s="15" t="s">
        <v>9</v>
      </c>
      <c r="F352" s="102">
        <v>5.2187499999999998E-2</v>
      </c>
      <c r="G352" s="8"/>
      <c r="H352" s="9">
        <v>5</v>
      </c>
    </row>
    <row r="353" spans="2:8" ht="13.8" x14ac:dyDescent="0.3">
      <c r="B353" s="15">
        <v>431</v>
      </c>
      <c r="C353" s="17" t="s">
        <v>434</v>
      </c>
      <c r="D353" s="16"/>
      <c r="E353" s="15" t="s">
        <v>9</v>
      </c>
      <c r="F353" s="102">
        <v>6.0868055555555557E-2</v>
      </c>
      <c r="G353" s="8"/>
      <c r="H353" s="9">
        <v>4</v>
      </c>
    </row>
    <row r="354" spans="2:8" x14ac:dyDescent="0.25">
      <c r="B354" s="22"/>
      <c r="C354" s="22"/>
      <c r="D354" s="23"/>
      <c r="E354" s="22"/>
      <c r="F354" s="101"/>
      <c r="G354" s="22"/>
      <c r="H354" s="21"/>
    </row>
    <row r="356" spans="2:8" ht="13.8" x14ac:dyDescent="0.3">
      <c r="B356" s="10" t="s">
        <v>70</v>
      </c>
      <c r="C356" s="11"/>
      <c r="D356" s="1"/>
      <c r="E356" s="1"/>
      <c r="F356" s="2"/>
      <c r="G356" s="2"/>
      <c r="H356" s="3"/>
    </row>
    <row r="357" spans="2:8" s="88" customFormat="1" ht="13.8" x14ac:dyDescent="0.3">
      <c r="B357" s="12" t="s">
        <v>442</v>
      </c>
      <c r="C357" s="13" t="s">
        <v>443</v>
      </c>
      <c r="D357" s="4"/>
      <c r="E357" s="4" t="s">
        <v>430</v>
      </c>
      <c r="F357" s="4"/>
      <c r="G357" s="4" t="s">
        <v>446</v>
      </c>
      <c r="H357" s="87"/>
    </row>
    <row r="358" spans="2:8" ht="13.8" x14ac:dyDescent="0.3">
      <c r="B358" s="5" t="s">
        <v>1</v>
      </c>
      <c r="C358" s="14" t="s">
        <v>2</v>
      </c>
      <c r="D358" s="6"/>
      <c r="E358" s="6" t="s">
        <v>3</v>
      </c>
      <c r="F358" s="6" t="s">
        <v>93</v>
      </c>
      <c r="G358" s="6" t="s">
        <v>4</v>
      </c>
      <c r="H358" s="7" t="s">
        <v>5</v>
      </c>
    </row>
    <row r="359" spans="2:8" ht="13.8" x14ac:dyDescent="0.3">
      <c r="B359" s="15">
        <v>77</v>
      </c>
      <c r="C359" s="17" t="s">
        <v>336</v>
      </c>
      <c r="D359" s="16"/>
      <c r="E359" s="15" t="s">
        <v>9</v>
      </c>
      <c r="F359" s="103">
        <v>2.3912037037037037E-2</v>
      </c>
      <c r="G359" s="8"/>
      <c r="H359" s="9">
        <v>10</v>
      </c>
    </row>
    <row r="360" spans="2:8" ht="13.8" x14ac:dyDescent="0.3">
      <c r="B360" s="15">
        <v>82</v>
      </c>
      <c r="C360" s="17" t="s">
        <v>274</v>
      </c>
      <c r="D360" s="16"/>
      <c r="E360" s="15" t="s">
        <v>9</v>
      </c>
      <c r="F360" s="103">
        <v>2.4155092592592593E-2</v>
      </c>
      <c r="G360" s="8"/>
      <c r="H360" s="9">
        <v>9</v>
      </c>
    </row>
    <row r="361" spans="2:8" ht="13.8" x14ac:dyDescent="0.3">
      <c r="B361" s="15">
        <v>94</v>
      </c>
      <c r="C361" s="17" t="s">
        <v>97</v>
      </c>
      <c r="D361" s="16"/>
      <c r="E361" s="15" t="s">
        <v>9</v>
      </c>
      <c r="F361" s="103">
        <v>2.4583333333333332E-2</v>
      </c>
      <c r="G361" s="8"/>
      <c r="H361" s="9">
        <v>8</v>
      </c>
    </row>
    <row r="362" spans="2:8" ht="13.8" x14ac:dyDescent="0.3">
      <c r="B362" s="15">
        <v>103</v>
      </c>
      <c r="C362" s="17" t="s">
        <v>95</v>
      </c>
      <c r="D362" s="16"/>
      <c r="E362" s="15" t="s">
        <v>9</v>
      </c>
      <c r="F362" s="103">
        <v>2.4814814814814814E-2</v>
      </c>
      <c r="G362" s="8"/>
      <c r="H362" s="9">
        <v>7</v>
      </c>
    </row>
    <row r="363" spans="2:8" ht="13.8" x14ac:dyDescent="0.3">
      <c r="B363" s="15">
        <v>129</v>
      </c>
      <c r="C363" s="17" t="s">
        <v>105</v>
      </c>
      <c r="D363" s="20"/>
      <c r="E363" s="15" t="s">
        <v>9</v>
      </c>
      <c r="F363" s="103">
        <v>2.5717592592592594E-2</v>
      </c>
      <c r="G363" s="8"/>
      <c r="H363" s="9">
        <v>6</v>
      </c>
    </row>
    <row r="364" spans="2:8" ht="13.8" x14ac:dyDescent="0.3">
      <c r="B364" s="15">
        <v>158</v>
      </c>
      <c r="C364" s="17" t="s">
        <v>104</v>
      </c>
      <c r="D364" s="16"/>
      <c r="E364" s="15" t="s">
        <v>9</v>
      </c>
      <c r="F364" s="103">
        <v>2.6504629629629628E-2</v>
      </c>
      <c r="G364" s="8"/>
      <c r="H364" s="9">
        <v>5</v>
      </c>
    </row>
    <row r="365" spans="2:8" ht="13.8" x14ac:dyDescent="0.3">
      <c r="B365" s="15">
        <v>198</v>
      </c>
      <c r="C365" s="17" t="s">
        <v>11</v>
      </c>
      <c r="D365" s="16"/>
      <c r="E365" s="15" t="s">
        <v>6</v>
      </c>
      <c r="F365" s="103">
        <v>2.8009259259259258E-2</v>
      </c>
      <c r="G365" s="8"/>
      <c r="H365" s="9">
        <v>10</v>
      </c>
    </row>
    <row r="366" spans="2:8" ht="13.8" x14ac:dyDescent="0.3">
      <c r="B366" s="15">
        <v>218</v>
      </c>
      <c r="C366" s="18" t="s">
        <v>425</v>
      </c>
      <c r="D366" s="76"/>
      <c r="E366" s="15" t="s">
        <v>9</v>
      </c>
      <c r="F366" s="103">
        <v>2.9097222222222222E-2</v>
      </c>
      <c r="G366" s="8"/>
      <c r="H366" s="9">
        <v>4</v>
      </c>
    </row>
    <row r="367" spans="2:8" ht="13.8" x14ac:dyDescent="0.3">
      <c r="B367" s="15">
        <v>249</v>
      </c>
      <c r="C367" s="18" t="s">
        <v>43</v>
      </c>
      <c r="D367" s="76"/>
      <c r="E367" s="15" t="s">
        <v>6</v>
      </c>
      <c r="F367" s="103">
        <v>3.079861111111111E-2</v>
      </c>
      <c r="G367" s="8"/>
      <c r="H367" s="9">
        <v>9</v>
      </c>
    </row>
    <row r="368" spans="2:8" ht="13.8" x14ac:dyDescent="0.3">
      <c r="B368" s="15">
        <v>280</v>
      </c>
      <c r="C368" s="17" t="s">
        <v>55</v>
      </c>
      <c r="D368" s="16"/>
      <c r="E368" s="15" t="s">
        <v>6</v>
      </c>
      <c r="F368" s="103">
        <v>3.3657407407407407E-2</v>
      </c>
      <c r="G368" s="8"/>
      <c r="H368" s="9">
        <v>8</v>
      </c>
    </row>
    <row r="369" spans="2:8" x14ac:dyDescent="0.25">
      <c r="B369" s="22"/>
      <c r="C369" s="22"/>
      <c r="D369" s="23"/>
      <c r="E369" s="22"/>
      <c r="F369" s="101"/>
      <c r="G369" s="22"/>
      <c r="H369" s="21"/>
    </row>
    <row r="371" spans="2:8" ht="13.8" x14ac:dyDescent="0.3">
      <c r="B371" s="10" t="s">
        <v>70</v>
      </c>
      <c r="C371" s="11"/>
      <c r="D371" s="1"/>
      <c r="E371" s="1"/>
      <c r="F371" s="2"/>
      <c r="G371" s="2"/>
      <c r="H371" s="3"/>
    </row>
    <row r="372" spans="2:8" s="88" customFormat="1" ht="13.8" x14ac:dyDescent="0.3">
      <c r="B372" s="12" t="s">
        <v>444</v>
      </c>
      <c r="C372" s="13" t="s">
        <v>443</v>
      </c>
      <c r="D372" s="4"/>
      <c r="E372" s="4" t="s">
        <v>430</v>
      </c>
      <c r="F372" s="4"/>
      <c r="G372" s="4" t="s">
        <v>447</v>
      </c>
      <c r="H372" s="87"/>
    </row>
    <row r="373" spans="2:8" ht="13.8" x14ac:dyDescent="0.3">
      <c r="B373" s="5" t="s">
        <v>1</v>
      </c>
      <c r="C373" s="14" t="s">
        <v>2</v>
      </c>
      <c r="D373" s="6"/>
      <c r="E373" s="6" t="s">
        <v>3</v>
      </c>
      <c r="F373" s="6" t="s">
        <v>93</v>
      </c>
      <c r="G373" s="6" t="s">
        <v>4</v>
      </c>
      <c r="H373" s="7" t="s">
        <v>5</v>
      </c>
    </row>
    <row r="374" spans="2:8" ht="13.8" x14ac:dyDescent="0.3">
      <c r="B374" s="15">
        <v>14</v>
      </c>
      <c r="C374" s="17" t="s">
        <v>122</v>
      </c>
      <c r="D374" s="16"/>
      <c r="E374" s="15" t="s">
        <v>52</v>
      </c>
      <c r="F374" s="103">
        <v>2.6157407407407407E-2</v>
      </c>
      <c r="G374" s="8"/>
      <c r="H374" s="9">
        <v>10</v>
      </c>
    </row>
    <row r="375" spans="2:8" ht="13.8" x14ac:dyDescent="0.3">
      <c r="B375" s="15">
        <v>17</v>
      </c>
      <c r="C375" s="17" t="s">
        <v>123</v>
      </c>
      <c r="D375" s="16"/>
      <c r="E375" s="15" t="s">
        <v>52</v>
      </c>
      <c r="F375" s="103">
        <v>2.6365740740740742E-2</v>
      </c>
      <c r="G375" s="8"/>
      <c r="H375" s="9">
        <v>9</v>
      </c>
    </row>
    <row r="376" spans="2:8" ht="13.8" x14ac:dyDescent="0.3">
      <c r="B376" s="15">
        <v>23</v>
      </c>
      <c r="C376" s="17" t="s">
        <v>275</v>
      </c>
      <c r="D376" s="16"/>
      <c r="E376" s="15" t="s">
        <v>52</v>
      </c>
      <c r="F376" s="103">
        <v>2.6990740740740742E-2</v>
      </c>
      <c r="G376" s="8"/>
      <c r="H376" s="9">
        <v>8</v>
      </c>
    </row>
    <row r="377" spans="2:8" ht="13.8" x14ac:dyDescent="0.3">
      <c r="B377" s="15">
        <v>40</v>
      </c>
      <c r="C377" s="17" t="s">
        <v>124</v>
      </c>
      <c r="D377" s="16"/>
      <c r="E377" s="15" t="s">
        <v>52</v>
      </c>
      <c r="F377" s="103">
        <v>2.8125000000000001E-2</v>
      </c>
      <c r="G377" s="8"/>
      <c r="H377" s="9">
        <v>7</v>
      </c>
    </row>
    <row r="378" spans="2:8" ht="13.8" x14ac:dyDescent="0.3">
      <c r="B378" s="15">
        <v>83</v>
      </c>
      <c r="C378" s="17" t="s">
        <v>445</v>
      </c>
      <c r="D378" s="20"/>
      <c r="E378" s="15" t="s">
        <v>52</v>
      </c>
      <c r="F378" s="103">
        <v>3.1053240740740742E-2</v>
      </c>
      <c r="G378" s="8"/>
      <c r="H378" s="9">
        <v>6</v>
      </c>
    </row>
    <row r="379" spans="2:8" ht="13.8" x14ac:dyDescent="0.3">
      <c r="B379" s="15">
        <v>85</v>
      </c>
      <c r="C379" s="17" t="s">
        <v>171</v>
      </c>
      <c r="D379" s="16"/>
      <c r="E379" s="15" t="s">
        <v>52</v>
      </c>
      <c r="F379" s="103">
        <v>3.1446759259259258E-2</v>
      </c>
      <c r="G379" s="8"/>
      <c r="H379" s="9">
        <v>5</v>
      </c>
    </row>
    <row r="380" spans="2:8" ht="13.8" x14ac:dyDescent="0.3">
      <c r="B380" s="15">
        <v>140</v>
      </c>
      <c r="C380" s="17" t="s">
        <v>53</v>
      </c>
      <c r="D380" s="16"/>
      <c r="E380" s="15" t="s">
        <v>57</v>
      </c>
      <c r="F380" s="103">
        <v>3.5069444444444445E-2</v>
      </c>
      <c r="G380" s="8"/>
      <c r="H380" s="9">
        <v>10</v>
      </c>
    </row>
    <row r="381" spans="2:8" ht="13.8" x14ac:dyDescent="0.3">
      <c r="B381" s="15">
        <v>147</v>
      </c>
      <c r="C381" s="18" t="s">
        <v>10</v>
      </c>
      <c r="D381" s="76"/>
      <c r="E381" s="15" t="s">
        <v>57</v>
      </c>
      <c r="F381" s="103">
        <v>3.574074074074074E-2</v>
      </c>
      <c r="G381" s="8"/>
      <c r="H381" s="9">
        <v>9</v>
      </c>
    </row>
    <row r="382" spans="2:8" ht="13.8" x14ac:dyDescent="0.3">
      <c r="B382" s="15">
        <v>172</v>
      </c>
      <c r="C382" s="18" t="s">
        <v>64</v>
      </c>
      <c r="D382" s="76"/>
      <c r="E382" s="15" t="s">
        <v>57</v>
      </c>
      <c r="F382" s="103">
        <v>4.1076388888888891E-2</v>
      </c>
      <c r="G382" s="8"/>
      <c r="H382" s="9">
        <v>8</v>
      </c>
    </row>
    <row r="383" spans="2:8" x14ac:dyDescent="0.25">
      <c r="B383" s="22"/>
      <c r="C383" s="22"/>
      <c r="D383" s="23"/>
      <c r="E383" s="22"/>
      <c r="F383" s="101"/>
      <c r="G383" s="22"/>
      <c r="H383" s="21"/>
    </row>
    <row r="385" spans="2:8" ht="13.8" x14ac:dyDescent="0.3">
      <c r="B385" s="10" t="s">
        <v>70</v>
      </c>
      <c r="C385" s="11"/>
      <c r="D385" s="1"/>
      <c r="E385" s="1"/>
      <c r="F385" s="2"/>
      <c r="G385" s="2"/>
      <c r="H385" s="3"/>
    </row>
    <row r="386" spans="2:8" s="88" customFormat="1" ht="13.8" x14ac:dyDescent="0.3">
      <c r="B386" s="12" t="s">
        <v>450</v>
      </c>
      <c r="C386" s="13" t="s">
        <v>470</v>
      </c>
      <c r="D386" s="4"/>
      <c r="E386" s="4" t="s">
        <v>451</v>
      </c>
      <c r="F386" s="4"/>
      <c r="G386" s="4" t="s">
        <v>455</v>
      </c>
      <c r="H386" s="87"/>
    </row>
    <row r="387" spans="2:8" ht="13.8" x14ac:dyDescent="0.3">
      <c r="B387" s="5" t="s">
        <v>1</v>
      </c>
      <c r="C387" s="14" t="s">
        <v>2</v>
      </c>
      <c r="D387" s="6"/>
      <c r="E387" s="6" t="s">
        <v>3</v>
      </c>
      <c r="F387" s="6" t="s">
        <v>93</v>
      </c>
      <c r="G387" s="6" t="s">
        <v>4</v>
      </c>
      <c r="H387" s="7" t="s">
        <v>5</v>
      </c>
    </row>
    <row r="388" spans="2:8" ht="13.8" x14ac:dyDescent="0.3">
      <c r="B388" s="15">
        <v>1</v>
      </c>
      <c r="C388" s="17" t="s">
        <v>274</v>
      </c>
      <c r="D388" s="16"/>
      <c r="E388" s="15" t="s">
        <v>9</v>
      </c>
      <c r="F388" s="104" t="s">
        <v>458</v>
      </c>
      <c r="G388" s="8"/>
      <c r="H388" s="9">
        <v>10</v>
      </c>
    </row>
    <row r="389" spans="2:8" ht="13.8" x14ac:dyDescent="0.3">
      <c r="B389" s="15">
        <v>8</v>
      </c>
      <c r="C389" s="17" t="s">
        <v>13</v>
      </c>
      <c r="D389" s="16"/>
      <c r="E389" s="15" t="s">
        <v>6</v>
      </c>
      <c r="F389" s="104" t="s">
        <v>459</v>
      </c>
      <c r="G389" s="8"/>
      <c r="H389" s="9">
        <v>10</v>
      </c>
    </row>
    <row r="390" spans="2:8" ht="13.8" x14ac:dyDescent="0.3">
      <c r="B390" s="15">
        <v>11</v>
      </c>
      <c r="C390" s="17" t="s">
        <v>38</v>
      </c>
      <c r="D390" s="16"/>
      <c r="E390" s="15" t="s">
        <v>6</v>
      </c>
      <c r="F390" s="104" t="s">
        <v>460</v>
      </c>
      <c r="G390" s="8"/>
      <c r="H390" s="9">
        <v>9</v>
      </c>
    </row>
    <row r="391" spans="2:8" ht="13.8" x14ac:dyDescent="0.3">
      <c r="B391" s="15">
        <v>15</v>
      </c>
      <c r="C391" s="17" t="s">
        <v>37</v>
      </c>
      <c r="D391" s="16"/>
      <c r="E391" s="15" t="s">
        <v>6</v>
      </c>
      <c r="F391" s="104" t="s">
        <v>461</v>
      </c>
      <c r="G391" s="8"/>
      <c r="H391" s="9">
        <v>8</v>
      </c>
    </row>
    <row r="392" spans="2:8" ht="13.8" x14ac:dyDescent="0.3">
      <c r="B392" s="15">
        <v>17</v>
      </c>
      <c r="C392" s="17" t="s">
        <v>63</v>
      </c>
      <c r="D392" s="20"/>
      <c r="E392" s="15" t="s">
        <v>57</v>
      </c>
      <c r="F392" s="104" t="s">
        <v>462</v>
      </c>
      <c r="G392" s="8"/>
      <c r="H392" s="9">
        <v>10</v>
      </c>
    </row>
    <row r="393" spans="2:8" ht="13.8" x14ac:dyDescent="0.3">
      <c r="B393" s="15">
        <v>24</v>
      </c>
      <c r="C393" s="17" t="s">
        <v>43</v>
      </c>
      <c r="D393" s="16"/>
      <c r="E393" s="15" t="s">
        <v>6</v>
      </c>
      <c r="F393" s="104" t="s">
        <v>463</v>
      </c>
      <c r="G393" s="8"/>
      <c r="H393" s="9">
        <v>7</v>
      </c>
    </row>
    <row r="394" spans="2:8" ht="13.8" x14ac:dyDescent="0.3">
      <c r="B394" s="15">
        <v>28</v>
      </c>
      <c r="C394" s="17" t="s">
        <v>457</v>
      </c>
      <c r="D394" s="16"/>
      <c r="E394" s="15" t="s">
        <v>9</v>
      </c>
      <c r="F394" s="104" t="s">
        <v>456</v>
      </c>
      <c r="G394" s="8" t="s">
        <v>7</v>
      </c>
      <c r="H394" s="9">
        <v>9</v>
      </c>
    </row>
    <row r="395" spans="2:8" ht="13.8" x14ac:dyDescent="0.3">
      <c r="B395" s="15">
        <v>42</v>
      </c>
      <c r="C395" s="17" t="s">
        <v>58</v>
      </c>
      <c r="D395" s="16"/>
      <c r="E395" s="15" t="s">
        <v>57</v>
      </c>
      <c r="F395" s="104" t="s">
        <v>464</v>
      </c>
      <c r="G395" s="8"/>
      <c r="H395" s="9">
        <v>9</v>
      </c>
    </row>
    <row r="396" spans="2:8" ht="13.8" x14ac:dyDescent="0.3">
      <c r="B396" s="15">
        <v>48</v>
      </c>
      <c r="C396" s="18" t="s">
        <v>452</v>
      </c>
      <c r="D396" s="76"/>
      <c r="E396" s="15" t="s">
        <v>52</v>
      </c>
      <c r="F396" s="104" t="s">
        <v>454</v>
      </c>
      <c r="G396" s="8" t="s">
        <v>7</v>
      </c>
      <c r="H396" s="9">
        <v>10</v>
      </c>
    </row>
    <row r="397" spans="2:8" ht="13.8" x14ac:dyDescent="0.3">
      <c r="B397" s="15">
        <v>57</v>
      </c>
      <c r="C397" s="18" t="s">
        <v>287</v>
      </c>
      <c r="D397" s="76"/>
      <c r="E397" s="15" t="s">
        <v>52</v>
      </c>
      <c r="F397" s="104" t="s">
        <v>465</v>
      </c>
      <c r="G397" s="8"/>
      <c r="H397" s="9">
        <v>9</v>
      </c>
    </row>
    <row r="398" spans="2:8" ht="13.8" x14ac:dyDescent="0.3">
      <c r="B398" s="15">
        <v>65</v>
      </c>
      <c r="C398" s="18" t="s">
        <v>172</v>
      </c>
      <c r="D398" s="76"/>
      <c r="E398" s="92" t="s">
        <v>9</v>
      </c>
      <c r="F398" s="105" t="s">
        <v>466</v>
      </c>
      <c r="G398" s="92"/>
      <c r="H398" s="9">
        <v>8</v>
      </c>
    </row>
    <row r="399" spans="2:8" ht="13.8" x14ac:dyDescent="0.3">
      <c r="B399" s="15">
        <v>72</v>
      </c>
      <c r="C399" s="18" t="s">
        <v>224</v>
      </c>
      <c r="D399" s="76"/>
      <c r="E399" s="92" t="s">
        <v>9</v>
      </c>
      <c r="F399" s="105" t="s">
        <v>453</v>
      </c>
      <c r="G399" s="92" t="s">
        <v>7</v>
      </c>
      <c r="H399" s="9">
        <v>7</v>
      </c>
    </row>
    <row r="400" spans="2:8" ht="13.8" x14ac:dyDescent="0.3">
      <c r="B400" s="15">
        <v>125</v>
      </c>
      <c r="C400" s="18" t="s">
        <v>54</v>
      </c>
      <c r="D400" s="76"/>
      <c r="E400" s="92" t="s">
        <v>52</v>
      </c>
      <c r="F400" s="105" t="s">
        <v>467</v>
      </c>
      <c r="G400" s="92"/>
      <c r="H400" s="9">
        <v>8</v>
      </c>
    </row>
    <row r="401" spans="2:8" x14ac:dyDescent="0.25">
      <c r="B401" s="22"/>
      <c r="C401" s="22"/>
      <c r="D401" s="23"/>
      <c r="E401" s="22"/>
      <c r="F401" s="101"/>
      <c r="G401" s="22"/>
      <c r="H401" s="21"/>
    </row>
  </sheetData>
  <pageMargins left="0.7" right="0.7" top="0.75" bottom="0.75" header="0.3" footer="0.3"/>
  <pageSetup paperSize="9" orientation="portrait" r:id="rId1"/>
  <ignoredErrors>
    <ignoredError sqref="F26:F39 F45:F54 B60:B72 B73:B74 F100 F101:F113 B286:B300 B301:B30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E753-8E39-4AA7-A9F4-3F7D572756DA}">
  <dimension ref="B2:G105"/>
  <sheetViews>
    <sheetView showGridLines="0" topLeftCell="A88" zoomScale="106" zoomScaleNormal="106" workbookViewId="0">
      <selection activeCell="B101" sqref="B101:G104"/>
    </sheetView>
  </sheetViews>
  <sheetFormatPr defaultRowHeight="13.2" x14ac:dyDescent="0.25"/>
  <cols>
    <col min="2" max="2" width="13.109375" customWidth="1"/>
    <col min="3" max="3" width="11.33203125" customWidth="1"/>
    <col min="4" max="4" width="11.44140625" customWidth="1"/>
    <col min="7" max="7" width="14.109375" customWidth="1"/>
  </cols>
  <sheetData>
    <row r="2" spans="2:7" ht="13.8" x14ac:dyDescent="0.3">
      <c r="B2" s="10" t="s">
        <v>174</v>
      </c>
      <c r="C2" s="11"/>
      <c r="D2" s="1"/>
      <c r="E2" s="2"/>
      <c r="F2" s="2"/>
      <c r="G2" s="3"/>
    </row>
    <row r="3" spans="2:7" s="88" customFormat="1" ht="13.8" x14ac:dyDescent="0.3">
      <c r="B3" s="12" t="s">
        <v>0</v>
      </c>
      <c r="C3" s="13" t="s">
        <v>72</v>
      </c>
      <c r="D3" s="4"/>
      <c r="E3" s="4" t="s">
        <v>73</v>
      </c>
      <c r="F3" s="4"/>
      <c r="G3" s="87" t="s">
        <v>175</v>
      </c>
    </row>
    <row r="4" spans="2:7" ht="13.8" x14ac:dyDescent="0.3">
      <c r="B4" s="5" t="s">
        <v>1</v>
      </c>
      <c r="C4" s="14" t="s">
        <v>2</v>
      </c>
      <c r="D4" s="6"/>
      <c r="E4" s="6" t="s">
        <v>8</v>
      </c>
      <c r="F4" s="6" t="s">
        <v>4</v>
      </c>
      <c r="G4" s="7" t="s">
        <v>5</v>
      </c>
    </row>
    <row r="5" spans="2:7" ht="13.8" x14ac:dyDescent="0.3">
      <c r="B5" s="15">
        <v>84</v>
      </c>
      <c r="C5" s="18" t="s">
        <v>172</v>
      </c>
      <c r="D5" s="16"/>
      <c r="E5" s="19">
        <v>32.450000000000003</v>
      </c>
      <c r="F5" s="8" t="s">
        <v>7</v>
      </c>
      <c r="G5" s="9">
        <v>7</v>
      </c>
    </row>
    <row r="6" spans="2:7" ht="13.8" x14ac:dyDescent="0.3">
      <c r="B6" s="15">
        <v>99</v>
      </c>
      <c r="C6" s="17" t="s">
        <v>60</v>
      </c>
      <c r="D6" s="16"/>
      <c r="E6" s="19">
        <v>36.450000000000003</v>
      </c>
      <c r="F6" s="8"/>
      <c r="G6" s="9">
        <v>7</v>
      </c>
    </row>
    <row r="7" spans="2:7" ht="13.8" x14ac:dyDescent="0.3">
      <c r="B7" s="15">
        <v>102</v>
      </c>
      <c r="C7" s="17" t="s">
        <v>173</v>
      </c>
      <c r="D7" s="16"/>
      <c r="E7" s="19">
        <v>38.130000000000003</v>
      </c>
      <c r="F7" s="8" t="s">
        <v>7</v>
      </c>
      <c r="G7" s="9">
        <v>7</v>
      </c>
    </row>
    <row r="8" spans="2:7" ht="13.8" x14ac:dyDescent="0.3">
      <c r="B8" s="15">
        <v>107</v>
      </c>
      <c r="C8" s="17" t="s">
        <v>54</v>
      </c>
      <c r="D8" s="16"/>
      <c r="E8" s="19">
        <v>39.29</v>
      </c>
      <c r="F8" s="92"/>
      <c r="G8" s="9">
        <v>7</v>
      </c>
    </row>
    <row r="9" spans="2:7" x14ac:dyDescent="0.25">
      <c r="B9" s="22"/>
      <c r="C9" s="22"/>
      <c r="D9" s="23"/>
      <c r="E9" s="22"/>
      <c r="F9" s="22"/>
      <c r="G9" s="21"/>
    </row>
    <row r="11" spans="2:7" ht="13.8" x14ac:dyDescent="0.3">
      <c r="B11" s="10" t="s">
        <v>174</v>
      </c>
      <c r="C11" s="11"/>
      <c r="D11" s="1"/>
      <c r="E11" s="2"/>
      <c r="F11" s="2"/>
      <c r="G11" s="3"/>
    </row>
    <row r="12" spans="2:7" s="88" customFormat="1" ht="13.8" x14ac:dyDescent="0.3">
      <c r="B12" s="12" t="s">
        <v>177</v>
      </c>
      <c r="C12" s="13" t="s">
        <v>178</v>
      </c>
      <c r="D12" s="4"/>
      <c r="E12" s="4" t="s">
        <v>134</v>
      </c>
      <c r="F12" s="4"/>
      <c r="G12" s="87" t="s">
        <v>181</v>
      </c>
    </row>
    <row r="13" spans="2:7" ht="13.8" x14ac:dyDescent="0.3">
      <c r="B13" s="5" t="s">
        <v>1</v>
      </c>
      <c r="C13" s="14" t="s">
        <v>2</v>
      </c>
      <c r="D13" s="6"/>
      <c r="E13" s="6" t="s">
        <v>8</v>
      </c>
      <c r="F13" s="6" t="s">
        <v>4</v>
      </c>
      <c r="G13" s="7" t="s">
        <v>5</v>
      </c>
    </row>
    <row r="14" spans="2:7" ht="13.8" x14ac:dyDescent="0.3">
      <c r="B14" s="15">
        <v>320</v>
      </c>
      <c r="C14" s="18" t="s">
        <v>172</v>
      </c>
      <c r="D14" s="16"/>
      <c r="E14" s="19">
        <v>51.41</v>
      </c>
      <c r="F14" s="8" t="s">
        <v>7</v>
      </c>
      <c r="G14" s="9">
        <v>10</v>
      </c>
    </row>
    <row r="15" spans="2:7" ht="13.8" x14ac:dyDescent="0.3">
      <c r="B15" s="15">
        <v>450</v>
      </c>
      <c r="C15" s="17" t="s">
        <v>54</v>
      </c>
      <c r="D15" s="16"/>
      <c r="E15" s="19" t="s">
        <v>179</v>
      </c>
      <c r="F15" s="8"/>
      <c r="G15" s="9">
        <v>10</v>
      </c>
    </row>
    <row r="16" spans="2:7" ht="13.8" x14ac:dyDescent="0.3">
      <c r="B16" s="15">
        <v>461</v>
      </c>
      <c r="C16" s="17" t="s">
        <v>60</v>
      </c>
      <c r="D16" s="16"/>
      <c r="E16" s="19" t="s">
        <v>180</v>
      </c>
      <c r="F16" s="8" t="s">
        <v>7</v>
      </c>
      <c r="G16" s="9">
        <v>10</v>
      </c>
    </row>
    <row r="17" spans="2:7" x14ac:dyDescent="0.25">
      <c r="B17" s="22"/>
      <c r="C17" s="22"/>
      <c r="D17" s="23"/>
      <c r="E17" s="22"/>
      <c r="F17" s="22"/>
      <c r="G17" s="21"/>
    </row>
    <row r="19" spans="2:7" ht="13.8" x14ac:dyDescent="0.3">
      <c r="B19" s="10" t="s">
        <v>174</v>
      </c>
      <c r="C19" s="11"/>
      <c r="D19" s="1"/>
      <c r="E19" s="2"/>
      <c r="F19" s="2"/>
      <c r="G19" s="3"/>
    </row>
    <row r="20" spans="2:7" s="88" customFormat="1" ht="13.8" x14ac:dyDescent="0.3">
      <c r="B20" s="12" t="s">
        <v>132</v>
      </c>
      <c r="C20" s="13" t="s">
        <v>182</v>
      </c>
      <c r="D20" s="4"/>
      <c r="E20" s="4" t="s">
        <v>183</v>
      </c>
      <c r="F20" s="4"/>
      <c r="G20" s="87" t="s">
        <v>189</v>
      </c>
    </row>
    <row r="21" spans="2:7" ht="13.8" x14ac:dyDescent="0.3">
      <c r="B21" s="5" t="s">
        <v>1</v>
      </c>
      <c r="C21" s="14" t="s">
        <v>2</v>
      </c>
      <c r="D21" s="6"/>
      <c r="E21" s="6" t="s">
        <v>8</v>
      </c>
      <c r="F21" s="6" t="s">
        <v>4</v>
      </c>
      <c r="G21" s="7" t="s">
        <v>5</v>
      </c>
    </row>
    <row r="22" spans="2:7" ht="13.8" x14ac:dyDescent="0.3">
      <c r="B22" s="15">
        <v>135</v>
      </c>
      <c r="C22" s="18" t="s">
        <v>172</v>
      </c>
      <c r="D22" s="16"/>
      <c r="E22" s="19">
        <v>30.01</v>
      </c>
      <c r="F22" s="8" t="s">
        <v>61</v>
      </c>
      <c r="G22" s="9">
        <v>10</v>
      </c>
    </row>
    <row r="23" spans="2:7" ht="13.8" x14ac:dyDescent="0.3">
      <c r="B23" s="15">
        <v>177</v>
      </c>
      <c r="C23" s="17" t="s">
        <v>173</v>
      </c>
      <c r="D23" s="16"/>
      <c r="E23" s="19">
        <v>35.130000000000003</v>
      </c>
      <c r="F23" s="8" t="s">
        <v>61</v>
      </c>
      <c r="G23" s="9">
        <v>10</v>
      </c>
    </row>
    <row r="24" spans="2:7" ht="13.8" x14ac:dyDescent="0.3">
      <c r="B24" s="15">
        <v>193</v>
      </c>
      <c r="C24" s="17" t="s">
        <v>184</v>
      </c>
      <c r="D24" s="16"/>
      <c r="E24" s="19">
        <v>39.07</v>
      </c>
      <c r="F24" s="8" t="s">
        <v>7</v>
      </c>
      <c r="G24" s="9">
        <v>7</v>
      </c>
    </row>
    <row r="25" spans="2:7" ht="13.8" x14ac:dyDescent="0.3">
      <c r="B25" s="15">
        <v>198</v>
      </c>
      <c r="C25" s="17" t="s">
        <v>185</v>
      </c>
      <c r="D25" s="16"/>
      <c r="E25" s="19">
        <v>39.25</v>
      </c>
      <c r="F25" s="92" t="s">
        <v>61</v>
      </c>
      <c r="G25" s="9">
        <v>10</v>
      </c>
    </row>
    <row r="26" spans="2:7" ht="13.8" x14ac:dyDescent="0.3">
      <c r="B26" s="15">
        <v>199</v>
      </c>
      <c r="C26" s="18" t="s">
        <v>186</v>
      </c>
      <c r="D26" s="16"/>
      <c r="E26" s="19">
        <v>39.32</v>
      </c>
      <c r="F26" s="8" t="s">
        <v>7</v>
      </c>
      <c r="G26" s="9">
        <v>7</v>
      </c>
    </row>
    <row r="27" spans="2:7" ht="13.8" x14ac:dyDescent="0.3">
      <c r="B27" s="15">
        <v>200</v>
      </c>
      <c r="C27" s="17" t="s">
        <v>187</v>
      </c>
      <c r="D27" s="16"/>
      <c r="E27" s="19">
        <v>39.340000000000003</v>
      </c>
      <c r="F27" s="8" t="s">
        <v>7</v>
      </c>
      <c r="G27" s="9">
        <v>7</v>
      </c>
    </row>
    <row r="28" spans="2:7" ht="13.8" x14ac:dyDescent="0.3">
      <c r="B28" s="15">
        <v>202</v>
      </c>
      <c r="C28" s="17" t="s">
        <v>188</v>
      </c>
      <c r="D28" s="16"/>
      <c r="E28" s="19">
        <v>39.42</v>
      </c>
      <c r="F28" s="8" t="s">
        <v>7</v>
      </c>
      <c r="G28" s="9">
        <v>7</v>
      </c>
    </row>
    <row r="29" spans="2:7" ht="13.8" x14ac:dyDescent="0.3">
      <c r="B29" s="15">
        <v>203</v>
      </c>
      <c r="C29" s="17" t="s">
        <v>54</v>
      </c>
      <c r="D29" s="16"/>
      <c r="E29" s="19">
        <v>39.43</v>
      </c>
      <c r="F29" s="92"/>
      <c r="G29" s="9">
        <v>7</v>
      </c>
    </row>
    <row r="30" spans="2:7" x14ac:dyDescent="0.25">
      <c r="B30" s="22"/>
      <c r="C30" s="22"/>
      <c r="D30" s="23"/>
      <c r="E30" s="22"/>
      <c r="F30" s="22"/>
      <c r="G30" s="21"/>
    </row>
    <row r="32" spans="2:7" ht="13.8" x14ac:dyDescent="0.3">
      <c r="B32" s="10" t="s">
        <v>174</v>
      </c>
      <c r="C32" s="11"/>
      <c r="D32" s="1"/>
      <c r="E32" s="2"/>
      <c r="F32" s="2"/>
      <c r="G32" s="3"/>
    </row>
    <row r="33" spans="2:7" s="88" customFormat="1" ht="13.8" x14ac:dyDescent="0.3">
      <c r="B33" s="12" t="s">
        <v>191</v>
      </c>
      <c r="C33" s="13" t="s">
        <v>213</v>
      </c>
      <c r="D33" s="4"/>
      <c r="E33" s="4" t="s">
        <v>214</v>
      </c>
      <c r="F33" s="4"/>
      <c r="G33" s="87" t="s">
        <v>216</v>
      </c>
    </row>
    <row r="34" spans="2:7" ht="13.8" x14ac:dyDescent="0.3">
      <c r="B34" s="5" t="s">
        <v>1</v>
      </c>
      <c r="C34" s="14" t="s">
        <v>2</v>
      </c>
      <c r="D34" s="6"/>
      <c r="E34" s="6" t="s">
        <v>8</v>
      </c>
      <c r="F34" s="6" t="s">
        <v>4</v>
      </c>
      <c r="G34" s="7" t="s">
        <v>5</v>
      </c>
    </row>
    <row r="35" spans="2:7" ht="13.8" x14ac:dyDescent="0.3">
      <c r="B35" s="15">
        <v>105</v>
      </c>
      <c r="C35" s="18" t="s">
        <v>215</v>
      </c>
      <c r="D35" s="16"/>
      <c r="E35" s="19">
        <v>30.01</v>
      </c>
      <c r="F35" s="8" t="s">
        <v>61</v>
      </c>
      <c r="G35" s="9">
        <v>10</v>
      </c>
    </row>
    <row r="36" spans="2:7" ht="13.8" x14ac:dyDescent="0.3">
      <c r="B36" s="15">
        <v>109</v>
      </c>
      <c r="C36" s="17" t="s">
        <v>173</v>
      </c>
      <c r="D36" s="16"/>
      <c r="E36" s="19">
        <v>33.380000000000003</v>
      </c>
      <c r="F36" s="8" t="s">
        <v>61</v>
      </c>
      <c r="G36" s="9">
        <v>10</v>
      </c>
    </row>
    <row r="37" spans="2:7" x14ac:dyDescent="0.25">
      <c r="B37" s="22"/>
      <c r="C37" s="22"/>
      <c r="D37" s="23"/>
      <c r="E37" s="22"/>
      <c r="F37" s="22"/>
      <c r="G37" s="21"/>
    </row>
    <row r="39" spans="2:7" ht="13.8" x14ac:dyDescent="0.3">
      <c r="B39" s="10" t="s">
        <v>174</v>
      </c>
      <c r="C39" s="11"/>
      <c r="D39" s="1"/>
      <c r="E39" s="2"/>
      <c r="F39" s="2"/>
      <c r="G39" s="3"/>
    </row>
    <row r="40" spans="2:7" s="88" customFormat="1" ht="13.8" x14ac:dyDescent="0.3">
      <c r="B40" s="12" t="s">
        <v>218</v>
      </c>
      <c r="C40" s="13" t="s">
        <v>249</v>
      </c>
      <c r="D40" s="4"/>
      <c r="E40" s="4" t="s">
        <v>250</v>
      </c>
      <c r="F40" s="4"/>
      <c r="G40" s="87" t="s">
        <v>251</v>
      </c>
    </row>
    <row r="41" spans="2:7" ht="13.8" x14ac:dyDescent="0.3">
      <c r="B41" s="5" t="s">
        <v>1</v>
      </c>
      <c r="C41" s="14" t="s">
        <v>2</v>
      </c>
      <c r="D41" s="6"/>
      <c r="E41" s="6" t="s">
        <v>8</v>
      </c>
      <c r="F41" s="6" t="s">
        <v>4</v>
      </c>
      <c r="G41" s="7" t="s">
        <v>5</v>
      </c>
    </row>
    <row r="42" spans="2:7" ht="13.8" x14ac:dyDescent="0.3">
      <c r="B42" s="15">
        <v>111</v>
      </c>
      <c r="C42" s="18" t="s">
        <v>172</v>
      </c>
      <c r="D42" s="16"/>
      <c r="E42" s="19" t="s">
        <v>257</v>
      </c>
      <c r="F42" s="8" t="s">
        <v>7</v>
      </c>
      <c r="G42" s="9">
        <v>10</v>
      </c>
    </row>
    <row r="43" spans="2:7" x14ac:dyDescent="0.25">
      <c r="B43" s="22"/>
      <c r="C43" s="22"/>
      <c r="D43" s="23"/>
      <c r="E43" s="22"/>
      <c r="F43" s="22"/>
      <c r="G43" s="21"/>
    </row>
    <row r="45" spans="2:7" ht="13.8" x14ac:dyDescent="0.3">
      <c r="B45" s="10" t="s">
        <v>174</v>
      </c>
      <c r="C45" s="11"/>
      <c r="D45" s="1"/>
      <c r="E45" s="2"/>
      <c r="F45" s="2"/>
      <c r="G45" s="3"/>
    </row>
    <row r="46" spans="2:7" s="88" customFormat="1" ht="13.8" x14ac:dyDescent="0.3">
      <c r="B46" s="12" t="s">
        <v>248</v>
      </c>
      <c r="C46" s="13" t="s">
        <v>72</v>
      </c>
      <c r="D46" s="4"/>
      <c r="E46" s="4" t="s">
        <v>262</v>
      </c>
      <c r="F46" s="4"/>
      <c r="G46" s="87" t="s">
        <v>263</v>
      </c>
    </row>
    <row r="47" spans="2:7" ht="13.8" x14ac:dyDescent="0.3">
      <c r="B47" s="5" t="s">
        <v>1</v>
      </c>
      <c r="C47" s="14" t="s">
        <v>2</v>
      </c>
      <c r="D47" s="6"/>
      <c r="E47" s="6" t="s">
        <v>8</v>
      </c>
      <c r="F47" s="6" t="s">
        <v>4</v>
      </c>
      <c r="G47" s="7" t="s">
        <v>5</v>
      </c>
    </row>
    <row r="48" spans="2:7" ht="13.8" x14ac:dyDescent="0.3">
      <c r="B48" s="15">
        <v>101</v>
      </c>
      <c r="C48" s="18" t="s">
        <v>172</v>
      </c>
      <c r="D48" s="16"/>
      <c r="E48" s="19">
        <v>33.03</v>
      </c>
      <c r="F48" s="8"/>
      <c r="G48" s="9">
        <v>7</v>
      </c>
    </row>
    <row r="49" spans="2:7" ht="13.8" x14ac:dyDescent="0.3">
      <c r="B49" s="15">
        <v>110</v>
      </c>
      <c r="C49" s="17" t="s">
        <v>173</v>
      </c>
      <c r="D49" s="16"/>
      <c r="E49" s="19">
        <v>34.090000000000003</v>
      </c>
      <c r="F49" s="8"/>
      <c r="G49" s="9">
        <v>7</v>
      </c>
    </row>
    <row r="50" spans="2:7" ht="13.8" x14ac:dyDescent="0.3">
      <c r="B50" s="15">
        <v>125</v>
      </c>
      <c r="C50" s="17" t="s">
        <v>54</v>
      </c>
      <c r="D50" s="16"/>
      <c r="E50" s="19">
        <v>39.090000000000003</v>
      </c>
      <c r="F50" s="8"/>
      <c r="G50" s="9">
        <v>7</v>
      </c>
    </row>
    <row r="51" spans="2:7" x14ac:dyDescent="0.25">
      <c r="B51" s="22"/>
      <c r="C51" s="22"/>
      <c r="D51" s="23"/>
      <c r="E51" s="22"/>
      <c r="F51" s="22"/>
      <c r="G51" s="21"/>
    </row>
    <row r="53" spans="2:7" ht="13.8" x14ac:dyDescent="0.3">
      <c r="B53" s="10" t="s">
        <v>174</v>
      </c>
      <c r="C53" s="11"/>
      <c r="D53" s="1"/>
      <c r="E53" s="1"/>
      <c r="F53" s="2"/>
      <c r="G53" s="3"/>
    </row>
    <row r="54" spans="2:7" s="88" customFormat="1" ht="13.8" x14ac:dyDescent="0.3">
      <c r="B54" s="12" t="s">
        <v>258</v>
      </c>
      <c r="C54" s="13" t="s">
        <v>269</v>
      </c>
      <c r="D54" s="4"/>
      <c r="E54" s="4" t="s">
        <v>270</v>
      </c>
      <c r="F54" s="4"/>
      <c r="G54" s="87" t="s">
        <v>271</v>
      </c>
    </row>
    <row r="55" spans="2:7" ht="13.8" x14ac:dyDescent="0.3">
      <c r="B55" s="5" t="s">
        <v>1</v>
      </c>
      <c r="C55" s="14" t="s">
        <v>2</v>
      </c>
      <c r="D55" s="6"/>
      <c r="E55" s="6" t="s">
        <v>8</v>
      </c>
      <c r="F55" s="6" t="s">
        <v>4</v>
      </c>
      <c r="G55" s="7" t="s">
        <v>5</v>
      </c>
    </row>
    <row r="56" spans="2:7" ht="13.8" x14ac:dyDescent="0.3">
      <c r="B56" s="15">
        <v>195</v>
      </c>
      <c r="C56" s="17" t="s">
        <v>285</v>
      </c>
      <c r="D56" s="16"/>
      <c r="E56" s="99">
        <v>1.0895833333333333</v>
      </c>
      <c r="F56" s="8"/>
      <c r="G56" s="9">
        <v>7</v>
      </c>
    </row>
    <row r="57" spans="2:7" ht="13.8" x14ac:dyDescent="0.3">
      <c r="B57" s="15">
        <v>209</v>
      </c>
      <c r="C57" s="17" t="s">
        <v>286</v>
      </c>
      <c r="D57" s="16"/>
      <c r="E57" s="99">
        <v>1.1125</v>
      </c>
      <c r="F57" s="8"/>
      <c r="G57" s="9">
        <v>7</v>
      </c>
    </row>
    <row r="58" spans="2:7" ht="13.8" x14ac:dyDescent="0.3">
      <c r="B58" s="15">
        <v>226</v>
      </c>
      <c r="C58" s="17" t="s">
        <v>290</v>
      </c>
      <c r="D58" s="16"/>
      <c r="E58" s="99">
        <v>1.1680555555555556</v>
      </c>
      <c r="F58" s="8"/>
      <c r="G58" s="9">
        <v>7</v>
      </c>
    </row>
    <row r="59" spans="2:7" ht="13.8" x14ac:dyDescent="0.3">
      <c r="B59" s="15">
        <v>255</v>
      </c>
      <c r="C59" s="17" t="s">
        <v>172</v>
      </c>
      <c r="D59" s="16"/>
      <c r="E59" s="99">
        <v>1.2534722222222223</v>
      </c>
      <c r="F59" s="8"/>
      <c r="G59" s="9">
        <v>7</v>
      </c>
    </row>
    <row r="60" spans="2:7" ht="13.8" x14ac:dyDescent="0.3">
      <c r="B60" s="15">
        <v>262</v>
      </c>
      <c r="C60" s="17" t="s">
        <v>215</v>
      </c>
      <c r="D60" s="16"/>
      <c r="E60" s="99">
        <v>1.3138888888888889</v>
      </c>
      <c r="F60" s="8"/>
      <c r="G60" s="9">
        <v>7</v>
      </c>
    </row>
    <row r="61" spans="2:7" ht="13.8" x14ac:dyDescent="0.3">
      <c r="B61" s="15">
        <v>263</v>
      </c>
      <c r="C61" s="17" t="s">
        <v>295</v>
      </c>
      <c r="D61" s="16"/>
      <c r="E61" s="99">
        <v>1.3138888888888889</v>
      </c>
      <c r="F61" s="8"/>
      <c r="G61" s="9">
        <v>7</v>
      </c>
    </row>
    <row r="62" spans="2:7" ht="13.8" x14ac:dyDescent="0.3">
      <c r="B62" s="15">
        <v>266</v>
      </c>
      <c r="C62" s="17" t="s">
        <v>296</v>
      </c>
      <c r="D62" s="16"/>
      <c r="E62" s="99">
        <v>1.3597222222222223</v>
      </c>
      <c r="F62" s="8"/>
      <c r="G62" s="9">
        <v>7</v>
      </c>
    </row>
    <row r="63" spans="2:7" ht="13.8" x14ac:dyDescent="0.3">
      <c r="B63" s="15">
        <v>268</v>
      </c>
      <c r="C63" s="18" t="s">
        <v>173</v>
      </c>
      <c r="D63" s="76"/>
      <c r="E63" s="99">
        <v>1.3854166666666667</v>
      </c>
      <c r="F63" s="92" t="s">
        <v>61</v>
      </c>
      <c r="G63" s="9">
        <v>10</v>
      </c>
    </row>
    <row r="64" spans="2:7" ht="13.8" x14ac:dyDescent="0.3">
      <c r="B64" s="15">
        <v>284</v>
      </c>
      <c r="C64" s="18" t="s">
        <v>54</v>
      </c>
      <c r="D64" s="76"/>
      <c r="E64" s="99">
        <v>1.5555555555555556</v>
      </c>
      <c r="F64" s="92"/>
      <c r="G64" s="9">
        <v>7</v>
      </c>
    </row>
    <row r="65" spans="2:7" x14ac:dyDescent="0.25">
      <c r="B65" s="22"/>
      <c r="C65" s="22"/>
      <c r="D65" s="23"/>
      <c r="E65" s="94"/>
      <c r="F65" s="22"/>
      <c r="G65" s="21"/>
    </row>
    <row r="67" spans="2:7" ht="13.8" x14ac:dyDescent="0.3">
      <c r="B67" s="10" t="s">
        <v>174</v>
      </c>
      <c r="C67" s="11"/>
      <c r="D67" s="1"/>
      <c r="E67" s="2"/>
      <c r="F67" s="2"/>
      <c r="G67" s="3"/>
    </row>
    <row r="68" spans="2:7" s="88" customFormat="1" ht="13.8" x14ac:dyDescent="0.3">
      <c r="B68" s="12" t="s">
        <v>268</v>
      </c>
      <c r="C68" s="13" t="s">
        <v>301</v>
      </c>
      <c r="D68" s="4"/>
      <c r="E68" s="4" t="s">
        <v>302</v>
      </c>
      <c r="F68" s="4"/>
      <c r="G68" s="87" t="s">
        <v>303</v>
      </c>
    </row>
    <row r="69" spans="2:7" ht="13.8" x14ac:dyDescent="0.3">
      <c r="B69" s="5" t="s">
        <v>1</v>
      </c>
      <c r="C69" s="14" t="s">
        <v>2</v>
      </c>
      <c r="D69" s="6"/>
      <c r="E69" s="6" t="s">
        <v>8</v>
      </c>
      <c r="F69" s="6" t="s">
        <v>4</v>
      </c>
      <c r="G69" s="7" t="s">
        <v>5</v>
      </c>
    </row>
    <row r="70" spans="2:7" ht="13.8" x14ac:dyDescent="0.3">
      <c r="B70" s="15">
        <v>239</v>
      </c>
      <c r="C70" s="18" t="s">
        <v>173</v>
      </c>
      <c r="D70" s="16"/>
      <c r="E70" s="19" t="s">
        <v>317</v>
      </c>
      <c r="F70" s="8" t="s">
        <v>7</v>
      </c>
      <c r="G70" s="9">
        <v>10</v>
      </c>
    </row>
    <row r="71" spans="2:7" x14ac:dyDescent="0.25">
      <c r="B71" s="22"/>
      <c r="C71" s="22"/>
      <c r="D71" s="23"/>
      <c r="E71" s="22"/>
      <c r="F71" s="22"/>
      <c r="G71" s="21"/>
    </row>
    <row r="73" spans="2:7" ht="13.8" x14ac:dyDescent="0.3">
      <c r="B73" s="10" t="s">
        <v>174</v>
      </c>
      <c r="C73" s="11"/>
      <c r="D73" s="1"/>
      <c r="E73" s="2"/>
      <c r="F73" s="2"/>
      <c r="G73" s="3"/>
    </row>
    <row r="74" spans="2:7" s="88" customFormat="1" ht="13.8" x14ac:dyDescent="0.3">
      <c r="B74" s="12" t="s">
        <v>300</v>
      </c>
      <c r="C74" s="13" t="s">
        <v>213</v>
      </c>
      <c r="D74" s="4"/>
      <c r="E74" s="4" t="s">
        <v>325</v>
      </c>
      <c r="F74" s="4"/>
      <c r="G74" s="87" t="s">
        <v>326</v>
      </c>
    </row>
    <row r="75" spans="2:7" ht="13.8" x14ac:dyDescent="0.3">
      <c r="B75" s="5" t="s">
        <v>1</v>
      </c>
      <c r="C75" s="14" t="s">
        <v>2</v>
      </c>
      <c r="D75" s="6"/>
      <c r="E75" s="6" t="s">
        <v>8</v>
      </c>
      <c r="F75" s="6" t="s">
        <v>4</v>
      </c>
      <c r="G75" s="7" t="s">
        <v>5</v>
      </c>
    </row>
    <row r="76" spans="2:7" ht="13.8" x14ac:dyDescent="0.3">
      <c r="B76" s="15">
        <v>103</v>
      </c>
      <c r="C76" s="18" t="s">
        <v>172</v>
      </c>
      <c r="D76" s="16"/>
      <c r="E76" s="99">
        <v>1.1465277777777778</v>
      </c>
      <c r="F76" s="8" t="s">
        <v>61</v>
      </c>
      <c r="G76" s="9">
        <v>10</v>
      </c>
    </row>
    <row r="77" spans="2:7" ht="13.8" x14ac:dyDescent="0.3">
      <c r="B77" s="15">
        <v>172</v>
      </c>
      <c r="C77" s="17" t="s">
        <v>186</v>
      </c>
      <c r="D77" s="16"/>
      <c r="E77" s="99">
        <v>1.3597222222222223</v>
      </c>
      <c r="F77" s="8" t="s">
        <v>61</v>
      </c>
      <c r="G77" s="9">
        <v>10</v>
      </c>
    </row>
    <row r="78" spans="2:7" ht="13.8" x14ac:dyDescent="0.3">
      <c r="B78" s="15">
        <v>202</v>
      </c>
      <c r="C78" s="18" t="s">
        <v>173</v>
      </c>
      <c r="D78" s="16"/>
      <c r="E78" s="99">
        <v>1.5409722222222222</v>
      </c>
      <c r="F78" s="8"/>
      <c r="G78" s="9">
        <v>7</v>
      </c>
    </row>
    <row r="79" spans="2:7" ht="13.8" x14ac:dyDescent="0.3">
      <c r="B79" s="15">
        <v>204</v>
      </c>
      <c r="C79" s="18" t="s">
        <v>54</v>
      </c>
      <c r="D79" s="16"/>
      <c r="E79" s="99">
        <v>1.554861111111111</v>
      </c>
      <c r="F79" s="8"/>
      <c r="G79" s="9">
        <v>7</v>
      </c>
    </row>
    <row r="80" spans="2:7" x14ac:dyDescent="0.25">
      <c r="B80" s="22"/>
      <c r="C80" s="22"/>
      <c r="D80" s="23"/>
      <c r="E80" s="22"/>
      <c r="F80" s="22"/>
      <c r="G80" s="21"/>
    </row>
    <row r="82" spans="2:7" ht="13.8" x14ac:dyDescent="0.3">
      <c r="B82" s="10" t="s">
        <v>174</v>
      </c>
      <c r="C82" s="11"/>
      <c r="D82" s="1"/>
      <c r="E82" s="2"/>
      <c r="F82" s="2"/>
      <c r="G82" s="3"/>
    </row>
    <row r="83" spans="2:7" s="88" customFormat="1" ht="13.8" x14ac:dyDescent="0.3">
      <c r="B83" s="12" t="s">
        <v>320</v>
      </c>
      <c r="C83" s="13" t="s">
        <v>426</v>
      </c>
      <c r="D83" s="4"/>
      <c r="E83" s="4" t="s">
        <v>335</v>
      </c>
      <c r="F83" s="4"/>
      <c r="G83" s="87" t="s">
        <v>427</v>
      </c>
    </row>
    <row r="84" spans="2:7" ht="13.8" x14ac:dyDescent="0.3">
      <c r="B84" s="5" t="s">
        <v>1</v>
      </c>
      <c r="C84" s="14" t="s">
        <v>2</v>
      </c>
      <c r="D84" s="6"/>
      <c r="E84" s="6" t="s">
        <v>93</v>
      </c>
      <c r="F84" s="6" t="s">
        <v>4</v>
      </c>
      <c r="G84" s="7" t="s">
        <v>5</v>
      </c>
    </row>
    <row r="85" spans="2:7" ht="13.8" x14ac:dyDescent="0.3">
      <c r="B85" s="15">
        <v>46</v>
      </c>
      <c r="C85" s="18" t="s">
        <v>172</v>
      </c>
      <c r="D85" s="16"/>
      <c r="E85" s="99">
        <v>1.2479166666666666</v>
      </c>
      <c r="F85" s="8"/>
      <c r="G85" s="9">
        <v>7</v>
      </c>
    </row>
    <row r="86" spans="2:7" ht="13.8" x14ac:dyDescent="0.3">
      <c r="B86" s="15">
        <v>73</v>
      </c>
      <c r="C86" s="17" t="s">
        <v>186</v>
      </c>
      <c r="D86" s="16"/>
      <c r="E86" s="99">
        <v>1.4444444444444444</v>
      </c>
      <c r="F86" s="8"/>
      <c r="G86" s="9">
        <v>7</v>
      </c>
    </row>
    <row r="87" spans="2:7" ht="13.8" x14ac:dyDescent="0.3">
      <c r="B87" s="15">
        <v>80</v>
      </c>
      <c r="C87" s="18" t="s">
        <v>54</v>
      </c>
      <c r="D87" s="16"/>
      <c r="E87" s="99">
        <v>1.5638888888888889</v>
      </c>
      <c r="F87" s="8"/>
      <c r="G87" s="9">
        <v>7</v>
      </c>
    </row>
    <row r="88" spans="2:7" x14ac:dyDescent="0.25">
      <c r="B88" s="22"/>
      <c r="C88" s="22"/>
      <c r="D88" s="23"/>
      <c r="E88" s="22"/>
      <c r="F88" s="22"/>
      <c r="G88" s="21"/>
    </row>
    <row r="90" spans="2:7" ht="13.8" x14ac:dyDescent="0.3">
      <c r="B90" s="10" t="s">
        <v>174</v>
      </c>
      <c r="C90" s="11"/>
      <c r="D90" s="1"/>
      <c r="E90" s="2"/>
      <c r="F90" s="2"/>
      <c r="G90" s="3"/>
    </row>
    <row r="91" spans="2:7" s="88" customFormat="1" ht="13.8" x14ac:dyDescent="0.3">
      <c r="B91" s="12" t="s">
        <v>327</v>
      </c>
      <c r="C91" s="13" t="s">
        <v>72</v>
      </c>
      <c r="D91" s="4"/>
      <c r="E91" s="4" t="s">
        <v>435</v>
      </c>
      <c r="F91" s="4"/>
      <c r="G91" s="87" t="s">
        <v>438</v>
      </c>
    </row>
    <row r="92" spans="2:7" ht="13.8" x14ac:dyDescent="0.3">
      <c r="B92" s="5" t="s">
        <v>1</v>
      </c>
      <c r="C92" s="14" t="s">
        <v>2</v>
      </c>
      <c r="D92" s="6"/>
      <c r="E92" s="6" t="s">
        <v>8</v>
      </c>
      <c r="F92" s="6" t="s">
        <v>4</v>
      </c>
      <c r="G92" s="7" t="s">
        <v>5</v>
      </c>
    </row>
    <row r="93" spans="2:7" ht="13.8" x14ac:dyDescent="0.3">
      <c r="B93" s="15">
        <v>59</v>
      </c>
      <c r="C93" s="18" t="s">
        <v>172</v>
      </c>
      <c r="D93" s="16"/>
      <c r="E93" s="19">
        <v>27.09</v>
      </c>
      <c r="F93" s="8" t="s">
        <v>61</v>
      </c>
      <c r="G93" s="9">
        <v>10</v>
      </c>
    </row>
    <row r="94" spans="2:7" ht="13.8" x14ac:dyDescent="0.3">
      <c r="B94" s="15">
        <v>114</v>
      </c>
      <c r="C94" s="17" t="s">
        <v>436</v>
      </c>
      <c r="D94" s="16"/>
      <c r="E94" s="19">
        <v>33</v>
      </c>
      <c r="F94" s="8" t="s">
        <v>7</v>
      </c>
      <c r="G94" s="9">
        <v>7</v>
      </c>
    </row>
    <row r="95" spans="2:7" ht="13.8" x14ac:dyDescent="0.3">
      <c r="B95" s="15">
        <v>122</v>
      </c>
      <c r="C95" s="17" t="s">
        <v>437</v>
      </c>
      <c r="D95" s="16"/>
      <c r="E95" s="19">
        <v>33.340000000000003</v>
      </c>
      <c r="F95" s="8" t="s">
        <v>7</v>
      </c>
      <c r="G95" s="9">
        <v>7</v>
      </c>
    </row>
    <row r="96" spans="2:7" ht="13.8" x14ac:dyDescent="0.3">
      <c r="B96" s="15">
        <v>127</v>
      </c>
      <c r="C96" s="17" t="s">
        <v>186</v>
      </c>
      <c r="D96" s="16"/>
      <c r="E96" s="19">
        <v>34.25</v>
      </c>
      <c r="F96" s="8"/>
      <c r="G96" s="9">
        <v>7</v>
      </c>
    </row>
    <row r="97" spans="2:7" ht="13.8" x14ac:dyDescent="0.3">
      <c r="B97" s="15">
        <v>135</v>
      </c>
      <c r="C97" s="17" t="s">
        <v>54</v>
      </c>
      <c r="D97" s="16"/>
      <c r="E97" s="19">
        <v>37.06</v>
      </c>
      <c r="F97" s="8"/>
      <c r="G97" s="9">
        <v>7</v>
      </c>
    </row>
    <row r="98" spans="2:7" x14ac:dyDescent="0.25">
      <c r="B98" s="22"/>
      <c r="C98" s="22"/>
      <c r="D98" s="23"/>
      <c r="E98" s="22"/>
      <c r="F98" s="22"/>
      <c r="G98" s="21"/>
    </row>
    <row r="100" spans="2:7" ht="13.8" x14ac:dyDescent="0.3">
      <c r="B100" s="10" t="s">
        <v>174</v>
      </c>
      <c r="C100" s="11"/>
      <c r="D100" s="1"/>
      <c r="E100" s="2"/>
      <c r="F100" s="2"/>
      <c r="G100" s="3"/>
    </row>
    <row r="101" spans="2:7" s="88" customFormat="1" ht="13.8" x14ac:dyDescent="0.3">
      <c r="B101" s="12" t="s">
        <v>469</v>
      </c>
      <c r="C101" s="13" t="s">
        <v>470</v>
      </c>
      <c r="D101" s="4"/>
      <c r="E101" s="4" t="s">
        <v>451</v>
      </c>
      <c r="F101" s="4"/>
      <c r="G101" s="87" t="s">
        <v>455</v>
      </c>
    </row>
    <row r="102" spans="2:7" ht="13.8" x14ac:dyDescent="0.3">
      <c r="B102" s="5" t="s">
        <v>1</v>
      </c>
      <c r="C102" s="14" t="s">
        <v>2</v>
      </c>
      <c r="D102" s="6"/>
      <c r="E102" s="6" t="s">
        <v>93</v>
      </c>
      <c r="F102" s="6" t="s">
        <v>4</v>
      </c>
      <c r="G102" s="7" t="s">
        <v>5</v>
      </c>
    </row>
    <row r="103" spans="2:7" ht="13.8" x14ac:dyDescent="0.3">
      <c r="B103" s="15">
        <v>65</v>
      </c>
      <c r="C103" s="18" t="s">
        <v>172</v>
      </c>
      <c r="D103" s="16"/>
      <c r="E103" s="99">
        <v>1.2625</v>
      </c>
      <c r="F103" s="8"/>
      <c r="G103" s="9">
        <v>7</v>
      </c>
    </row>
    <row r="104" spans="2:7" ht="13.8" x14ac:dyDescent="0.3">
      <c r="B104" s="15">
        <v>125</v>
      </c>
      <c r="C104" s="18" t="s">
        <v>54</v>
      </c>
      <c r="D104" s="16"/>
      <c r="E104" s="99">
        <v>1.7270833333333333</v>
      </c>
      <c r="F104" s="8"/>
      <c r="G104" s="9">
        <v>7</v>
      </c>
    </row>
    <row r="105" spans="2:7" x14ac:dyDescent="0.25">
      <c r="B105" s="22"/>
      <c r="C105" s="22"/>
      <c r="D105" s="23"/>
      <c r="E105" s="22"/>
      <c r="F105" s="22"/>
      <c r="G105" s="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2409-74EA-4A0B-B07B-AA3E3C61900B}">
  <dimension ref="A1:AR54"/>
  <sheetViews>
    <sheetView topLeftCell="A22" workbookViewId="0">
      <selection activeCell="D31" sqref="D31:J49"/>
    </sheetView>
  </sheetViews>
  <sheetFormatPr defaultRowHeight="13.2" x14ac:dyDescent="0.25"/>
  <cols>
    <col min="1" max="1" width="9.109375" customWidth="1"/>
    <col min="2" max="2" width="1.33203125" customWidth="1"/>
    <col min="3" max="3" width="1.44140625" customWidth="1"/>
    <col min="5" max="5" width="19.21875" customWidth="1"/>
    <col min="11" max="11" width="1.21875" customWidth="1"/>
    <col min="12" max="12" width="1.109375" customWidth="1"/>
    <col min="17" max="17" width="1.21875" customWidth="1"/>
    <col min="18" max="18" width="1.44140625" customWidth="1"/>
    <col min="19" max="19" width="5.6640625" customWidth="1"/>
    <col min="20" max="20" width="5.44140625" customWidth="1"/>
    <col min="21" max="21" width="18.109375" customWidth="1"/>
    <col min="22" max="22" width="3.44140625" customWidth="1"/>
    <col min="23" max="23" width="3.21875" customWidth="1"/>
    <col min="24" max="40" width="3.109375" customWidth="1"/>
    <col min="41" max="41" width="1.5546875" customWidth="1"/>
    <col min="42" max="42" width="1.21875" customWidth="1"/>
    <col min="44" max="44" width="5.6640625" customWidth="1"/>
  </cols>
  <sheetData>
    <row r="1" spans="1:44" s="69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68"/>
      <c r="R1" s="68"/>
      <c r="S1" s="68"/>
      <c r="T1" s="68"/>
      <c r="U1" s="68"/>
      <c r="W1" s="70"/>
      <c r="AK1" s="71"/>
      <c r="AL1" s="71"/>
      <c r="AM1" s="71"/>
      <c r="AN1" s="72"/>
      <c r="AR1" s="68"/>
    </row>
    <row r="2" spans="1:44" ht="8.25" customHeight="1" x14ac:dyDescent="0.25">
      <c r="Q2" s="26"/>
      <c r="R2" s="26"/>
      <c r="S2" s="26"/>
      <c r="T2" s="26"/>
      <c r="U2" s="26"/>
      <c r="V2" s="27"/>
      <c r="W2" s="28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9"/>
      <c r="AL2" s="29"/>
      <c r="AM2" s="29"/>
      <c r="AN2" s="30"/>
      <c r="AO2" s="27"/>
      <c r="AP2" s="26"/>
      <c r="AR2" s="26"/>
    </row>
    <row r="3" spans="1:44" ht="9" customHeight="1" x14ac:dyDescent="0.25">
      <c r="Q3" s="26"/>
      <c r="R3" s="31"/>
      <c r="S3" s="31"/>
      <c r="T3" s="31"/>
      <c r="U3" s="31"/>
      <c r="V3" s="32"/>
      <c r="W3" s="33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4"/>
      <c r="AL3" s="34"/>
      <c r="AM3" s="34"/>
      <c r="AN3" s="35"/>
      <c r="AO3" s="32"/>
      <c r="AP3" s="26"/>
      <c r="AR3" s="31"/>
    </row>
    <row r="4" spans="1:44" ht="135" customHeight="1" x14ac:dyDescent="0.25">
      <c r="Q4" s="36"/>
      <c r="R4" s="37"/>
      <c r="S4" s="79" t="s">
        <v>27</v>
      </c>
      <c r="T4" s="79" t="s">
        <v>42</v>
      </c>
      <c r="U4" s="38"/>
      <c r="V4" s="39" t="s">
        <v>69</v>
      </c>
      <c r="W4" s="39" t="s">
        <v>176</v>
      </c>
      <c r="X4" s="39" t="s">
        <v>190</v>
      </c>
      <c r="Y4" s="39" t="s">
        <v>217</v>
      </c>
      <c r="Z4" s="39" t="s">
        <v>256</v>
      </c>
      <c r="AA4" s="39" t="s">
        <v>266</v>
      </c>
      <c r="AB4" s="39" t="s">
        <v>298</v>
      </c>
      <c r="AC4" s="39" t="s">
        <v>318</v>
      </c>
      <c r="AD4" s="39" t="s">
        <v>332</v>
      </c>
      <c r="AE4" s="39" t="s">
        <v>428</v>
      </c>
      <c r="AF4" s="39" t="s">
        <v>439</v>
      </c>
      <c r="AG4" s="39" t="s">
        <v>471</v>
      </c>
      <c r="AH4" s="39"/>
      <c r="AI4" s="39"/>
      <c r="AJ4" s="39"/>
      <c r="AK4" s="40" t="s">
        <v>30</v>
      </c>
      <c r="AL4" s="40" t="s">
        <v>32</v>
      </c>
      <c r="AM4" s="40" t="s">
        <v>35</v>
      </c>
      <c r="AN4" s="40" t="s">
        <v>36</v>
      </c>
      <c r="AO4" s="41"/>
      <c r="AP4" s="36"/>
      <c r="AR4" s="79" t="s">
        <v>23</v>
      </c>
    </row>
    <row r="5" spans="1:44" x14ac:dyDescent="0.25">
      <c r="Q5" s="43"/>
      <c r="R5" s="44"/>
      <c r="S5" s="85">
        <f t="shared" ref="S5:S23" ca="1" si="0">SUM(AK5:AL5)+AN5 + T5</f>
        <v>76</v>
      </c>
      <c r="T5" s="80">
        <f t="array" aca="1" ref="T5" ca="1">SUM(LARGE(V5:AI5,ROW(INDIRECT("1:8"))))</f>
        <v>62</v>
      </c>
      <c r="U5" s="47" t="s">
        <v>172</v>
      </c>
      <c r="V5" s="73">
        <v>7</v>
      </c>
      <c r="W5" s="90">
        <v>10</v>
      </c>
      <c r="X5" s="90">
        <v>7</v>
      </c>
      <c r="Y5" s="90">
        <v>0</v>
      </c>
      <c r="Z5" s="90">
        <v>10</v>
      </c>
      <c r="AA5" s="90">
        <v>7</v>
      </c>
      <c r="AB5" s="90">
        <v>7</v>
      </c>
      <c r="AC5" s="90">
        <v>0</v>
      </c>
      <c r="AD5" s="90">
        <v>7</v>
      </c>
      <c r="AE5" s="90">
        <v>7</v>
      </c>
      <c r="AF5" s="90">
        <v>7</v>
      </c>
      <c r="AG5" s="90">
        <v>7</v>
      </c>
      <c r="AH5" s="89">
        <v>0</v>
      </c>
      <c r="AI5" s="89"/>
      <c r="AJ5" s="48"/>
      <c r="AK5" s="49">
        <v>9</v>
      </c>
      <c r="AL5" s="49"/>
      <c r="AM5" s="82">
        <f t="shared" ref="AM5:AM23" si="1">SUM(AK5:AL5)</f>
        <v>9</v>
      </c>
      <c r="AN5" s="49">
        <v>5</v>
      </c>
      <c r="AO5" s="32"/>
      <c r="AP5" s="43"/>
      <c r="AR5" s="85">
        <f t="shared" ref="AR5:AR23" si="2">SUM(V5:AH5)</f>
        <v>76</v>
      </c>
    </row>
    <row r="6" spans="1:44" x14ac:dyDescent="0.25">
      <c r="Q6" s="43"/>
      <c r="R6" s="44"/>
      <c r="S6" s="85">
        <f t="shared" ca="1" si="0"/>
        <v>64</v>
      </c>
      <c r="T6" s="80">
        <f t="array" aca="1" ref="T6" ca="1">SUM(LARGE(V6:AI6,ROW(INDIRECT("1:8"))))</f>
        <v>59</v>
      </c>
      <c r="U6" s="64" t="s">
        <v>54</v>
      </c>
      <c r="V6" s="73">
        <v>7</v>
      </c>
      <c r="W6" s="90">
        <v>10</v>
      </c>
      <c r="X6" s="90">
        <v>7</v>
      </c>
      <c r="Y6" s="90">
        <v>0</v>
      </c>
      <c r="Z6" s="90">
        <v>0</v>
      </c>
      <c r="AA6" s="90">
        <v>7</v>
      </c>
      <c r="AB6" s="90">
        <v>7</v>
      </c>
      <c r="AC6" s="90">
        <v>0</v>
      </c>
      <c r="AD6" s="90">
        <v>7</v>
      </c>
      <c r="AE6" s="90">
        <v>7</v>
      </c>
      <c r="AF6" s="90">
        <v>7</v>
      </c>
      <c r="AG6" s="90">
        <v>7</v>
      </c>
      <c r="AH6" s="89">
        <v>0</v>
      </c>
      <c r="AI6" s="89">
        <v>0</v>
      </c>
      <c r="AJ6" s="48"/>
      <c r="AK6" s="49"/>
      <c r="AL6" s="49"/>
      <c r="AM6" s="82">
        <f t="shared" si="1"/>
        <v>0</v>
      </c>
      <c r="AN6" s="49">
        <v>5</v>
      </c>
      <c r="AO6" s="32"/>
      <c r="AP6" s="43"/>
      <c r="AR6" s="85">
        <f t="shared" si="2"/>
        <v>66</v>
      </c>
    </row>
    <row r="7" spans="1:44" x14ac:dyDescent="0.25">
      <c r="Q7" s="43"/>
      <c r="R7" s="44"/>
      <c r="S7" s="85">
        <f t="shared" ca="1" si="0"/>
        <v>61</v>
      </c>
      <c r="T7" s="80">
        <f t="array" aca="1" ref="T7" ca="1">SUM(LARGE(V7:AI7,ROW(INDIRECT("1:8"))))</f>
        <v>52</v>
      </c>
      <c r="U7" s="47" t="s">
        <v>173</v>
      </c>
      <c r="V7" s="73">
        <v>7</v>
      </c>
      <c r="W7" s="90">
        <v>0</v>
      </c>
      <c r="X7" s="90">
        <v>7</v>
      </c>
      <c r="Y7" s="90">
        <v>7</v>
      </c>
      <c r="Z7" s="90">
        <v>0</v>
      </c>
      <c r="AA7" s="90">
        <v>7</v>
      </c>
      <c r="AB7" s="90">
        <v>7</v>
      </c>
      <c r="AC7" s="90">
        <v>10</v>
      </c>
      <c r="AD7" s="90">
        <v>7</v>
      </c>
      <c r="AE7" s="90">
        <v>0</v>
      </c>
      <c r="AF7" s="90">
        <v>0</v>
      </c>
      <c r="AG7" s="90">
        <v>0</v>
      </c>
      <c r="AH7" s="89">
        <v>0</v>
      </c>
      <c r="AI7" s="89"/>
      <c r="AJ7" s="48"/>
      <c r="AK7" s="49">
        <v>9</v>
      </c>
      <c r="AL7" s="49"/>
      <c r="AM7" s="82">
        <f t="shared" si="1"/>
        <v>9</v>
      </c>
      <c r="AN7" s="49"/>
      <c r="AO7" s="32"/>
      <c r="AP7" s="43"/>
      <c r="AR7" s="85">
        <f t="shared" si="2"/>
        <v>52</v>
      </c>
    </row>
    <row r="8" spans="1:44" x14ac:dyDescent="0.25">
      <c r="Q8" s="43"/>
      <c r="R8" s="44"/>
      <c r="S8" s="85">
        <f t="shared" ca="1" si="0"/>
        <v>31</v>
      </c>
      <c r="T8" s="80">
        <f t="array" aca="1" ref="T8" ca="1">SUM(LARGE(V8:AI8,ROW(INDIRECT("1:8"))))</f>
        <v>28</v>
      </c>
      <c r="U8" s="47" t="s">
        <v>186</v>
      </c>
      <c r="V8" s="73">
        <v>0</v>
      </c>
      <c r="W8" s="90">
        <v>0</v>
      </c>
      <c r="X8" s="90">
        <v>7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>
        <v>7</v>
      </c>
      <c r="AE8" s="90">
        <v>7</v>
      </c>
      <c r="AF8" s="90">
        <v>7</v>
      </c>
      <c r="AG8" s="90">
        <v>0</v>
      </c>
      <c r="AH8" s="89">
        <v>0</v>
      </c>
      <c r="AI8" s="89"/>
      <c r="AJ8" s="48"/>
      <c r="AK8" s="49">
        <v>3</v>
      </c>
      <c r="AL8" s="49"/>
      <c r="AM8" s="82">
        <f t="shared" si="1"/>
        <v>3</v>
      </c>
      <c r="AN8" s="49"/>
      <c r="AO8" s="32"/>
      <c r="AP8" s="43"/>
      <c r="AR8" s="85">
        <f t="shared" si="2"/>
        <v>28</v>
      </c>
    </row>
    <row r="9" spans="1:44" x14ac:dyDescent="0.25">
      <c r="Q9" s="43"/>
      <c r="R9" s="44"/>
      <c r="S9" s="85">
        <f t="shared" ca="1" si="0"/>
        <v>17</v>
      </c>
      <c r="T9" s="80">
        <f t="array" aca="1" ref="T9" ca="1">SUM(LARGE(V9:AI9,ROW(INDIRECT("1:8"))))</f>
        <v>14</v>
      </c>
      <c r="U9" s="47" t="s">
        <v>215</v>
      </c>
      <c r="V9" s="73">
        <v>0</v>
      </c>
      <c r="W9" s="90">
        <v>0</v>
      </c>
      <c r="X9" s="90">
        <v>0</v>
      </c>
      <c r="Y9" s="90">
        <v>7</v>
      </c>
      <c r="Z9" s="90">
        <v>0</v>
      </c>
      <c r="AA9" s="90">
        <v>0</v>
      </c>
      <c r="AB9" s="90">
        <v>7</v>
      </c>
      <c r="AC9" s="90">
        <v>0</v>
      </c>
      <c r="AD9" s="90">
        <v>0</v>
      </c>
      <c r="AE9" s="90">
        <v>0</v>
      </c>
      <c r="AF9" s="90">
        <v>0</v>
      </c>
      <c r="AG9" s="90">
        <v>0</v>
      </c>
      <c r="AH9" s="89">
        <v>0</v>
      </c>
      <c r="AI9" s="89"/>
      <c r="AJ9" s="48"/>
      <c r="AK9" s="49">
        <v>3</v>
      </c>
      <c r="AL9" s="49"/>
      <c r="AM9" s="82">
        <f t="shared" si="1"/>
        <v>3</v>
      </c>
      <c r="AN9" s="49"/>
      <c r="AO9" s="32"/>
      <c r="AP9" s="43"/>
      <c r="AR9" s="85">
        <f t="shared" si="2"/>
        <v>14</v>
      </c>
    </row>
    <row r="10" spans="1:44" x14ac:dyDescent="0.25">
      <c r="Q10" s="43"/>
      <c r="R10" s="44"/>
      <c r="S10" s="85">
        <f t="shared" ca="1" si="0"/>
        <v>17</v>
      </c>
      <c r="T10" s="80">
        <f t="array" aca="1" ref="T10" ca="1">SUM(LARGE(V10:AI10,ROW(INDIRECT("1:8"))))</f>
        <v>17</v>
      </c>
      <c r="U10" s="47" t="s">
        <v>60</v>
      </c>
      <c r="V10" s="73">
        <v>7</v>
      </c>
      <c r="W10" s="90">
        <v>10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0</v>
      </c>
      <c r="AG10" s="90">
        <v>0</v>
      </c>
      <c r="AH10" s="89">
        <v>0</v>
      </c>
      <c r="AI10" s="89">
        <v>0</v>
      </c>
      <c r="AJ10" s="48"/>
      <c r="AK10" s="49"/>
      <c r="AL10" s="49"/>
      <c r="AM10" s="82">
        <f t="shared" si="1"/>
        <v>0</v>
      </c>
      <c r="AN10" s="49"/>
      <c r="AO10" s="32"/>
      <c r="AP10" s="43"/>
      <c r="AR10" s="85">
        <f t="shared" si="2"/>
        <v>17</v>
      </c>
    </row>
    <row r="11" spans="1:44" x14ac:dyDescent="0.25">
      <c r="Q11" s="43"/>
      <c r="R11" s="44"/>
      <c r="S11" s="85">
        <f t="shared" ca="1" si="0"/>
        <v>10</v>
      </c>
      <c r="T11" s="80">
        <f t="array" aca="1" ref="T11" ca="1">SUM(LARGE(V11:AI11,ROW(INDIRECT("1:8"))))</f>
        <v>7</v>
      </c>
      <c r="U11" s="47" t="s">
        <v>185</v>
      </c>
      <c r="V11" s="73">
        <v>0</v>
      </c>
      <c r="W11" s="90">
        <v>0</v>
      </c>
      <c r="X11" s="90">
        <v>7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0</v>
      </c>
      <c r="AG11" s="90">
        <v>0</v>
      </c>
      <c r="AH11" s="89">
        <v>0</v>
      </c>
      <c r="AI11" s="89"/>
      <c r="AJ11" s="48"/>
      <c r="AK11" s="49">
        <v>3</v>
      </c>
      <c r="AL11" s="49"/>
      <c r="AM11" s="82">
        <f t="shared" si="1"/>
        <v>3</v>
      </c>
      <c r="AN11" s="49"/>
      <c r="AO11" s="32"/>
      <c r="AP11" s="43"/>
      <c r="AR11" s="85">
        <f t="shared" si="2"/>
        <v>7</v>
      </c>
    </row>
    <row r="12" spans="1:44" x14ac:dyDescent="0.25">
      <c r="Q12" s="43"/>
      <c r="R12" s="44"/>
      <c r="S12" s="85">
        <f t="shared" ca="1" si="0"/>
        <v>7</v>
      </c>
      <c r="T12" s="80">
        <f t="array" aca="1" ref="T12" ca="1">SUM(LARGE(V12:AI12,ROW(INDIRECT("1:8"))))</f>
        <v>7</v>
      </c>
      <c r="U12" s="47" t="s">
        <v>184</v>
      </c>
      <c r="V12" s="73">
        <v>0</v>
      </c>
      <c r="W12" s="90">
        <v>0</v>
      </c>
      <c r="X12" s="90">
        <v>7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89">
        <v>0</v>
      </c>
      <c r="AI12" s="89"/>
      <c r="AJ12" s="48"/>
      <c r="AK12" s="49"/>
      <c r="AL12" s="49"/>
      <c r="AM12" s="82">
        <f t="shared" si="1"/>
        <v>0</v>
      </c>
      <c r="AN12" s="49"/>
      <c r="AO12" s="32"/>
      <c r="AP12" s="43"/>
      <c r="AR12" s="85">
        <f t="shared" si="2"/>
        <v>7</v>
      </c>
    </row>
    <row r="13" spans="1:44" x14ac:dyDescent="0.25">
      <c r="Q13" s="43"/>
      <c r="R13" s="44"/>
      <c r="S13" s="85">
        <f t="shared" ca="1" si="0"/>
        <v>7</v>
      </c>
      <c r="T13" s="80">
        <f t="array" aca="1" ref="T13" ca="1">SUM(LARGE(V13:AI13,ROW(INDIRECT("1:8"))))</f>
        <v>7</v>
      </c>
      <c r="U13" s="47" t="s">
        <v>187</v>
      </c>
      <c r="V13" s="73">
        <v>0</v>
      </c>
      <c r="W13" s="90">
        <v>0</v>
      </c>
      <c r="X13" s="90">
        <v>7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89">
        <v>0</v>
      </c>
      <c r="AI13" s="89"/>
      <c r="AJ13" s="48"/>
      <c r="AK13" s="49"/>
      <c r="AL13" s="49"/>
      <c r="AM13" s="82">
        <f t="shared" si="1"/>
        <v>0</v>
      </c>
      <c r="AN13" s="49"/>
      <c r="AO13" s="32"/>
      <c r="AP13" s="43"/>
      <c r="AR13" s="85">
        <f t="shared" si="2"/>
        <v>7</v>
      </c>
    </row>
    <row r="14" spans="1:44" x14ac:dyDescent="0.25">
      <c r="Q14" s="43"/>
      <c r="R14" s="44"/>
      <c r="S14" s="85">
        <f t="shared" ca="1" si="0"/>
        <v>7</v>
      </c>
      <c r="T14" s="80">
        <f t="array" aca="1" ref="T14" ca="1">SUM(LARGE(V14:AI14,ROW(INDIRECT("1:8"))))</f>
        <v>7</v>
      </c>
      <c r="U14" s="47" t="s">
        <v>188</v>
      </c>
      <c r="V14" s="73">
        <v>0</v>
      </c>
      <c r="W14" s="90">
        <v>0</v>
      </c>
      <c r="X14" s="90">
        <v>7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89">
        <v>0</v>
      </c>
      <c r="AI14" s="89"/>
      <c r="AJ14" s="48"/>
      <c r="AK14" s="49"/>
      <c r="AL14" s="49"/>
      <c r="AM14" s="82">
        <f t="shared" si="1"/>
        <v>0</v>
      </c>
      <c r="AN14" s="49"/>
      <c r="AO14" s="32"/>
      <c r="AP14" s="43"/>
      <c r="AR14" s="85">
        <f t="shared" si="2"/>
        <v>7</v>
      </c>
    </row>
    <row r="15" spans="1:44" x14ac:dyDescent="0.25">
      <c r="Q15" s="43"/>
      <c r="R15" s="44"/>
      <c r="S15" s="85">
        <f t="shared" ca="1" si="0"/>
        <v>7</v>
      </c>
      <c r="T15" s="80">
        <f t="array" aca="1" ref="T15" ca="1">SUM(LARGE(V15:AI15,ROW(INDIRECT("1:8"))))</f>
        <v>7</v>
      </c>
      <c r="U15" s="47" t="s">
        <v>285</v>
      </c>
      <c r="V15" s="73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7</v>
      </c>
      <c r="AC15" s="90">
        <v>0</v>
      </c>
      <c r="AD15" s="90">
        <v>0</v>
      </c>
      <c r="AE15" s="90">
        <v>0</v>
      </c>
      <c r="AF15" s="90">
        <v>0</v>
      </c>
      <c r="AG15" s="90">
        <v>0</v>
      </c>
      <c r="AH15" s="89">
        <v>0</v>
      </c>
      <c r="AI15" s="89"/>
      <c r="AJ15" s="48"/>
      <c r="AK15" s="49"/>
      <c r="AL15" s="49"/>
      <c r="AM15" s="82">
        <f t="shared" si="1"/>
        <v>0</v>
      </c>
      <c r="AN15" s="49"/>
      <c r="AO15" s="32"/>
      <c r="AP15" s="43"/>
      <c r="AR15" s="85">
        <f t="shared" si="2"/>
        <v>7</v>
      </c>
    </row>
    <row r="16" spans="1:44" x14ac:dyDescent="0.25">
      <c r="Q16" s="43"/>
      <c r="R16" s="44"/>
      <c r="S16" s="85">
        <f t="shared" ca="1" si="0"/>
        <v>7</v>
      </c>
      <c r="T16" s="80">
        <f t="array" aca="1" ref="T16" ca="1">SUM(LARGE(V16:AI16,ROW(INDIRECT("1:8"))))</f>
        <v>7</v>
      </c>
      <c r="U16" s="50" t="s">
        <v>286</v>
      </c>
      <c r="V16" s="73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7</v>
      </c>
      <c r="AC16" s="90">
        <v>0</v>
      </c>
      <c r="AD16" s="90">
        <v>0</v>
      </c>
      <c r="AE16" s="90">
        <v>0</v>
      </c>
      <c r="AF16" s="90">
        <v>0</v>
      </c>
      <c r="AG16" s="90">
        <v>0</v>
      </c>
      <c r="AH16" s="89">
        <v>0</v>
      </c>
      <c r="AI16" s="89">
        <v>0</v>
      </c>
      <c r="AJ16" s="48"/>
      <c r="AK16" s="49"/>
      <c r="AL16" s="49"/>
      <c r="AM16" s="82">
        <f t="shared" si="1"/>
        <v>0</v>
      </c>
      <c r="AN16" s="49"/>
      <c r="AO16" s="32"/>
      <c r="AP16" s="43"/>
      <c r="AR16" s="85">
        <f t="shared" si="2"/>
        <v>7</v>
      </c>
    </row>
    <row r="17" spans="2:44" x14ac:dyDescent="0.25">
      <c r="Q17" s="43"/>
      <c r="R17" s="44"/>
      <c r="S17" s="85">
        <f t="shared" ca="1" si="0"/>
        <v>7</v>
      </c>
      <c r="T17" s="80">
        <f t="array" aca="1" ref="T17" ca="1">SUM(LARGE(V17:AI17,ROW(INDIRECT("1:8"))))</f>
        <v>7</v>
      </c>
      <c r="U17" s="47" t="s">
        <v>290</v>
      </c>
      <c r="V17" s="73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7</v>
      </c>
      <c r="AC17" s="90">
        <v>0</v>
      </c>
      <c r="AD17" s="90">
        <v>0</v>
      </c>
      <c r="AE17" s="90">
        <v>0</v>
      </c>
      <c r="AF17" s="90">
        <v>0</v>
      </c>
      <c r="AG17" s="90">
        <v>0</v>
      </c>
      <c r="AH17" s="89">
        <v>0</v>
      </c>
      <c r="AI17" s="89">
        <v>0</v>
      </c>
      <c r="AJ17" s="48"/>
      <c r="AK17" s="49"/>
      <c r="AL17" s="49"/>
      <c r="AM17" s="82">
        <f t="shared" si="1"/>
        <v>0</v>
      </c>
      <c r="AN17" s="49"/>
      <c r="AO17" s="32"/>
      <c r="AP17" s="43"/>
      <c r="AR17" s="85">
        <f t="shared" si="2"/>
        <v>7</v>
      </c>
    </row>
    <row r="18" spans="2:44" x14ac:dyDescent="0.25">
      <c r="Q18" s="43"/>
      <c r="R18" s="44"/>
      <c r="S18" s="85">
        <f t="shared" ca="1" si="0"/>
        <v>7</v>
      </c>
      <c r="T18" s="80">
        <f t="array" aca="1" ref="T18" ca="1">SUM(LARGE(V18:AI18,ROW(INDIRECT("1:8"))))</f>
        <v>7</v>
      </c>
      <c r="U18" s="47" t="s">
        <v>295</v>
      </c>
      <c r="V18" s="73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7</v>
      </c>
      <c r="AC18" s="90">
        <v>0</v>
      </c>
      <c r="AD18" s="90">
        <v>0</v>
      </c>
      <c r="AE18" s="90">
        <v>0</v>
      </c>
      <c r="AF18" s="90">
        <v>0</v>
      </c>
      <c r="AG18" s="90">
        <v>0</v>
      </c>
      <c r="AH18" s="89">
        <v>0</v>
      </c>
      <c r="AI18" s="89"/>
      <c r="AJ18" s="48"/>
      <c r="AK18" s="49"/>
      <c r="AL18" s="49"/>
      <c r="AM18" s="82">
        <f t="shared" si="1"/>
        <v>0</v>
      </c>
      <c r="AN18" s="49"/>
      <c r="AO18" s="32"/>
      <c r="AP18" s="43"/>
      <c r="AR18" s="85">
        <f t="shared" si="2"/>
        <v>7</v>
      </c>
    </row>
    <row r="19" spans="2:44" x14ac:dyDescent="0.25">
      <c r="Q19" s="43"/>
      <c r="R19" s="44"/>
      <c r="S19" s="85">
        <f t="shared" ca="1" si="0"/>
        <v>7</v>
      </c>
      <c r="T19" s="80">
        <f t="array" aca="1" ref="T19" ca="1">SUM(LARGE(V19:AI19,ROW(INDIRECT("1:8"))))</f>
        <v>7</v>
      </c>
      <c r="U19" s="47" t="s">
        <v>296</v>
      </c>
      <c r="V19" s="73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7</v>
      </c>
      <c r="AC19" s="90">
        <v>0</v>
      </c>
      <c r="AD19" s="90">
        <v>0</v>
      </c>
      <c r="AE19" s="90">
        <v>0</v>
      </c>
      <c r="AF19" s="90">
        <v>0</v>
      </c>
      <c r="AG19" s="90">
        <v>0</v>
      </c>
      <c r="AH19" s="89">
        <v>0</v>
      </c>
      <c r="AI19" s="89"/>
      <c r="AJ19" s="48"/>
      <c r="AK19" s="49"/>
      <c r="AL19" s="49"/>
      <c r="AM19" s="82">
        <f t="shared" si="1"/>
        <v>0</v>
      </c>
      <c r="AN19" s="49"/>
      <c r="AO19" s="32"/>
      <c r="AP19" s="43"/>
      <c r="AR19" s="85">
        <f t="shared" si="2"/>
        <v>7</v>
      </c>
    </row>
    <row r="20" spans="2:44" x14ac:dyDescent="0.25">
      <c r="Q20" s="43"/>
      <c r="R20" s="44"/>
      <c r="S20" s="85">
        <f t="shared" ca="1" si="0"/>
        <v>7</v>
      </c>
      <c r="T20" s="80">
        <f t="array" aca="1" ref="T20" ca="1">SUM(LARGE(V20:AI20,ROW(INDIRECT("1:8"))))</f>
        <v>7</v>
      </c>
      <c r="U20" s="47" t="s">
        <v>436</v>
      </c>
      <c r="V20" s="73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7</v>
      </c>
      <c r="AG20" s="90">
        <v>0</v>
      </c>
      <c r="AH20" s="89">
        <v>0</v>
      </c>
      <c r="AI20" s="89"/>
      <c r="AJ20" s="48"/>
      <c r="AK20" s="49"/>
      <c r="AL20" s="49"/>
      <c r="AM20" s="82">
        <f t="shared" si="1"/>
        <v>0</v>
      </c>
      <c r="AN20" s="49"/>
      <c r="AO20" s="32"/>
      <c r="AP20" s="43"/>
      <c r="AR20" s="85">
        <f t="shared" si="2"/>
        <v>7</v>
      </c>
    </row>
    <row r="21" spans="2:44" x14ac:dyDescent="0.25">
      <c r="Q21" s="43"/>
      <c r="R21" s="44"/>
      <c r="S21" s="85">
        <f t="shared" ca="1" si="0"/>
        <v>7</v>
      </c>
      <c r="T21" s="80">
        <f t="array" aca="1" ref="T21" ca="1">SUM(LARGE(V21:AI21,ROW(INDIRECT("1:8"))))</f>
        <v>7</v>
      </c>
      <c r="U21" s="47" t="s">
        <v>437</v>
      </c>
      <c r="V21" s="73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7</v>
      </c>
      <c r="AG21" s="90">
        <v>0</v>
      </c>
      <c r="AH21" s="89">
        <v>0</v>
      </c>
      <c r="AI21" s="89"/>
      <c r="AJ21" s="48"/>
      <c r="AK21" s="49"/>
      <c r="AL21" s="49"/>
      <c r="AM21" s="82">
        <f t="shared" si="1"/>
        <v>0</v>
      </c>
      <c r="AN21" s="49"/>
      <c r="AO21" s="32"/>
      <c r="AP21" s="43"/>
      <c r="AR21" s="85">
        <f t="shared" si="2"/>
        <v>7</v>
      </c>
    </row>
    <row r="22" spans="2:44" x14ac:dyDescent="0.25">
      <c r="Q22" s="43"/>
      <c r="R22" s="44"/>
      <c r="S22" s="85">
        <f t="shared" ca="1" si="0"/>
        <v>0</v>
      </c>
      <c r="T22" s="80">
        <f t="array" aca="1" ref="T22" ca="1">SUM(LARGE(V22:AI22,ROW(INDIRECT("1:8"))))</f>
        <v>0</v>
      </c>
      <c r="U22" s="47"/>
      <c r="V22" s="73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0</v>
      </c>
      <c r="AG22" s="90">
        <v>0</v>
      </c>
      <c r="AH22" s="89">
        <v>0</v>
      </c>
      <c r="AI22" s="89"/>
      <c r="AJ22" s="48"/>
      <c r="AK22" s="49"/>
      <c r="AL22" s="49"/>
      <c r="AM22" s="82">
        <f t="shared" si="1"/>
        <v>0</v>
      </c>
      <c r="AN22" s="49"/>
      <c r="AO22" s="32"/>
      <c r="AP22" s="43"/>
      <c r="AR22" s="85">
        <f t="shared" si="2"/>
        <v>0</v>
      </c>
    </row>
    <row r="23" spans="2:44" x14ac:dyDescent="0.25">
      <c r="Q23" s="43"/>
      <c r="R23" s="44"/>
      <c r="S23" s="85">
        <f t="shared" ca="1" si="0"/>
        <v>0</v>
      </c>
      <c r="T23" s="80">
        <f t="array" aca="1" ref="T23" ca="1">SUM(LARGE(V23:AI23,ROW(INDIRECT("1:8"))))</f>
        <v>0</v>
      </c>
      <c r="U23" s="47"/>
      <c r="V23" s="73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0</v>
      </c>
      <c r="AG23" s="90">
        <v>0</v>
      </c>
      <c r="AH23" s="89">
        <v>0</v>
      </c>
      <c r="AI23" s="89"/>
      <c r="AJ23" s="48"/>
      <c r="AK23" s="49"/>
      <c r="AL23" s="49"/>
      <c r="AM23" s="82">
        <f t="shared" si="1"/>
        <v>0</v>
      </c>
      <c r="AN23" s="49"/>
      <c r="AO23" s="32"/>
      <c r="AP23" s="43"/>
      <c r="AR23" s="85">
        <f t="shared" si="2"/>
        <v>0</v>
      </c>
    </row>
    <row r="24" spans="2:44" x14ac:dyDescent="0.25">
      <c r="Q24" s="43"/>
      <c r="R24" s="44"/>
      <c r="S24" s="46"/>
      <c r="T24" s="46"/>
      <c r="U24" s="47"/>
      <c r="V24" s="75"/>
      <c r="W24" s="48"/>
      <c r="X24" s="48"/>
      <c r="Y24" s="48"/>
      <c r="Z24" s="48"/>
      <c r="AA24" s="48"/>
      <c r="AB24" s="46"/>
      <c r="AC24" s="46"/>
      <c r="AD24" s="48"/>
      <c r="AE24" s="46"/>
      <c r="AF24" s="48"/>
      <c r="AG24" s="48"/>
      <c r="AH24" s="48"/>
      <c r="AI24" s="48"/>
      <c r="AJ24" s="48"/>
      <c r="AK24" s="49"/>
      <c r="AL24" s="49"/>
      <c r="AM24" s="49"/>
      <c r="AN24" s="49"/>
      <c r="AO24" s="32"/>
      <c r="AP24" s="43"/>
      <c r="AR24" s="46"/>
    </row>
    <row r="25" spans="2:44" ht="7.2" customHeight="1" x14ac:dyDescent="0.25">
      <c r="Q25" s="26"/>
      <c r="R25" s="31"/>
      <c r="S25" s="31"/>
      <c r="T25" s="31"/>
      <c r="U25" s="31"/>
      <c r="V25" s="32"/>
      <c r="W25" s="33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4"/>
      <c r="AL25" s="34"/>
      <c r="AM25" s="34"/>
      <c r="AN25" s="35"/>
      <c r="AO25" s="32"/>
      <c r="AP25" s="26"/>
      <c r="AR25" s="31"/>
    </row>
    <row r="26" spans="2:44" ht="8.25" customHeight="1" x14ac:dyDescent="0.25">
      <c r="Q26" s="26"/>
      <c r="R26" s="26"/>
      <c r="S26" s="26"/>
      <c r="T26" s="26"/>
      <c r="U26" s="26"/>
      <c r="V26" s="27"/>
      <c r="W26" s="28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9"/>
      <c r="AL26" s="29"/>
      <c r="AM26" s="29"/>
      <c r="AN26" s="30"/>
      <c r="AO26" s="27"/>
      <c r="AP26" s="26"/>
      <c r="AR26" s="26"/>
    </row>
    <row r="29" spans="2:44" ht="15" customHeight="1" x14ac:dyDescent="0.25">
      <c r="F29" s="24"/>
      <c r="H29" s="25"/>
      <c r="I29" s="25"/>
      <c r="J29" s="25"/>
      <c r="K29" s="25"/>
    </row>
    <row r="30" spans="2:44" ht="7.8" customHeight="1" x14ac:dyDescent="0.25">
      <c r="B30" s="27"/>
      <c r="C30" s="27"/>
      <c r="D30" s="27"/>
      <c r="E30" s="27"/>
      <c r="F30" s="27"/>
      <c r="G30" s="29"/>
      <c r="H30" s="27"/>
      <c r="I30" s="26"/>
      <c r="J30" s="26"/>
      <c r="K30" s="26"/>
      <c r="L30" s="26"/>
    </row>
    <row r="31" spans="2:44" ht="10.8" customHeight="1" x14ac:dyDescent="0.25">
      <c r="B31" s="27"/>
      <c r="C31" s="32"/>
      <c r="D31" s="32" t="s">
        <v>49</v>
      </c>
      <c r="E31" s="32"/>
      <c r="F31" s="32"/>
      <c r="G31" s="34"/>
      <c r="H31" s="32"/>
      <c r="I31" s="31"/>
      <c r="J31" s="31"/>
      <c r="K31" s="31"/>
      <c r="L31" s="26"/>
    </row>
    <row r="32" spans="2:44" ht="20.399999999999999" x14ac:dyDescent="0.25">
      <c r="B32" s="51"/>
      <c r="C32" s="52"/>
      <c r="D32" s="53" t="s">
        <v>22</v>
      </c>
      <c r="E32" s="53" t="s">
        <v>2</v>
      </c>
      <c r="F32" s="53" t="s">
        <v>23</v>
      </c>
      <c r="G32" s="53" t="s">
        <v>24</v>
      </c>
      <c r="H32" s="53" t="s">
        <v>25</v>
      </c>
      <c r="I32" s="53" t="s">
        <v>26</v>
      </c>
      <c r="J32" s="54" t="s">
        <v>27</v>
      </c>
      <c r="K32" s="55"/>
      <c r="L32" s="56"/>
    </row>
    <row r="33" spans="2:12" ht="12.9" customHeight="1" x14ac:dyDescent="0.25">
      <c r="B33" s="57"/>
      <c r="C33" s="58"/>
      <c r="D33" s="63">
        <v>1</v>
      </c>
      <c r="E33" s="60" t="str">
        <f>U5</f>
        <v>James Dixon</v>
      </c>
      <c r="F33" s="74">
        <f>AR5</f>
        <v>76</v>
      </c>
      <c r="G33" s="74">
        <f>AM5+AN5</f>
        <v>14</v>
      </c>
      <c r="H33" s="74">
        <f>COUNTIF(V5:AI5,"&lt;&gt;"&amp;"")-COUNTIF(V5:AI5,"=0")</f>
        <v>10</v>
      </c>
      <c r="I33" s="78">
        <f ca="1">T5</f>
        <v>62</v>
      </c>
      <c r="J33" s="83">
        <f ca="1">S5</f>
        <v>76</v>
      </c>
      <c r="K33" s="61"/>
      <c r="L33" s="62"/>
    </row>
    <row r="34" spans="2:12" ht="12.9" customHeight="1" x14ac:dyDescent="0.25">
      <c r="B34" s="57"/>
      <c r="C34" s="58"/>
      <c r="D34" s="63">
        <v>2</v>
      </c>
      <c r="E34" s="60" t="str">
        <f>U6</f>
        <v>Janette Dixon</v>
      </c>
      <c r="F34" s="74">
        <f>AR6</f>
        <v>66</v>
      </c>
      <c r="G34" s="74">
        <f>AM6+AN6</f>
        <v>5</v>
      </c>
      <c r="H34" s="74">
        <f>COUNTIF(V6:AI6,"&lt;&gt;"&amp;"")-COUNTIF(V6:AI6,"=0")</f>
        <v>9</v>
      </c>
      <c r="I34" s="78">
        <f ca="1">T6</f>
        <v>59</v>
      </c>
      <c r="J34" s="83">
        <f ca="1">S6</f>
        <v>64</v>
      </c>
      <c r="K34" s="61"/>
      <c r="L34" s="62"/>
    </row>
    <row r="35" spans="2:12" ht="12.9" customHeight="1" x14ac:dyDescent="0.25">
      <c r="B35" s="57"/>
      <c r="C35" s="58"/>
      <c r="D35" s="63">
        <v>3</v>
      </c>
      <c r="E35" s="60" t="str">
        <f>U7</f>
        <v>Sheena Patel</v>
      </c>
      <c r="F35" s="74">
        <f>AR7</f>
        <v>52</v>
      </c>
      <c r="G35" s="74">
        <f>AM7+AN7</f>
        <v>9</v>
      </c>
      <c r="H35" s="74">
        <f>COUNTIF(V7:AI7,"&lt;&gt;"&amp;"")-COUNTIF(V7:AI7,"=0")</f>
        <v>7</v>
      </c>
      <c r="I35" s="78">
        <f ca="1">T7</f>
        <v>52</v>
      </c>
      <c r="J35" s="83">
        <f ca="1">S7</f>
        <v>61</v>
      </c>
      <c r="K35" s="61"/>
      <c r="L35" s="62"/>
    </row>
    <row r="36" spans="2:12" ht="12.9" customHeight="1" x14ac:dyDescent="0.25">
      <c r="B36" s="57"/>
      <c r="C36" s="58"/>
      <c r="D36" s="63">
        <v>4</v>
      </c>
      <c r="E36" s="60" t="str">
        <f>U8</f>
        <v>Gail Watson</v>
      </c>
      <c r="F36" s="74">
        <f>AR8</f>
        <v>28</v>
      </c>
      <c r="G36" s="74">
        <f>AM8+AN8</f>
        <v>3</v>
      </c>
      <c r="H36" s="74">
        <f>COUNTIF(V8:AI8,"&lt;&gt;"&amp;"")-COUNTIF(V8:AI8,"=0")</f>
        <v>4</v>
      </c>
      <c r="I36" s="78">
        <f ca="1">T8</f>
        <v>28</v>
      </c>
      <c r="J36" s="83">
        <f ca="1">S8</f>
        <v>31</v>
      </c>
      <c r="K36" s="61"/>
      <c r="L36" s="62"/>
    </row>
    <row r="37" spans="2:12" ht="12.9" customHeight="1" x14ac:dyDescent="0.25">
      <c r="B37" s="57"/>
      <c r="C37" s="58"/>
      <c r="D37" s="63">
        <v>5</v>
      </c>
      <c r="E37" s="60" t="str">
        <f>U9</f>
        <v>Sheila Wigglesworth</v>
      </c>
      <c r="F37" s="74">
        <f>AR9</f>
        <v>14</v>
      </c>
      <c r="G37" s="74">
        <f>AM9+AN9</f>
        <v>3</v>
      </c>
      <c r="H37" s="74">
        <f>COUNTIF(V9:AI9,"&lt;&gt;"&amp;"")-COUNTIF(V9:AI9,"=0")</f>
        <v>2</v>
      </c>
      <c r="I37" s="78">
        <f ca="1">T9</f>
        <v>14</v>
      </c>
      <c r="J37" s="83">
        <f ca="1">S9</f>
        <v>17</v>
      </c>
      <c r="K37" s="61"/>
      <c r="L37" s="62"/>
    </row>
    <row r="38" spans="2:12" ht="12.9" customHeight="1" x14ac:dyDescent="0.25">
      <c r="B38" s="57"/>
      <c r="C38" s="58"/>
      <c r="D38" s="63">
        <v>6</v>
      </c>
      <c r="E38" s="60" t="str">
        <f t="shared" ref="E38:E40" si="3">U10</f>
        <v>Sharon Burtenshaw</v>
      </c>
      <c r="F38" s="74">
        <f t="shared" ref="F38:F40" si="4">AR10</f>
        <v>17</v>
      </c>
      <c r="G38" s="74">
        <f t="shared" ref="G38:G40" si="5">AM10+AN10</f>
        <v>0</v>
      </c>
      <c r="H38" s="74">
        <f t="shared" ref="H38:H40" si="6">COUNTIF(V10:AI10,"&lt;&gt;"&amp;"")-COUNTIF(V10:AI10,"=0")</f>
        <v>2</v>
      </c>
      <c r="I38" s="78">
        <f t="shared" ref="I38:I40" ca="1" si="7">T10</f>
        <v>17</v>
      </c>
      <c r="J38" s="83">
        <f t="shared" ref="J38:J40" ca="1" si="8">S10</f>
        <v>17</v>
      </c>
      <c r="K38" s="61"/>
      <c r="L38" s="62"/>
    </row>
    <row r="39" spans="2:12" ht="12.9" customHeight="1" x14ac:dyDescent="0.25">
      <c r="B39" s="57"/>
      <c r="C39" s="58"/>
      <c r="D39" s="63">
        <v>7</v>
      </c>
      <c r="E39" s="60" t="str">
        <f t="shared" si="3"/>
        <v>Richard Harris</v>
      </c>
      <c r="F39" s="74">
        <f t="shared" si="4"/>
        <v>7</v>
      </c>
      <c r="G39" s="74">
        <f t="shared" si="5"/>
        <v>3</v>
      </c>
      <c r="H39" s="74">
        <f t="shared" si="6"/>
        <v>1</v>
      </c>
      <c r="I39" s="78">
        <f t="shared" ca="1" si="7"/>
        <v>7</v>
      </c>
      <c r="J39" s="83">
        <f t="shared" ca="1" si="8"/>
        <v>10</v>
      </c>
      <c r="K39" s="61"/>
      <c r="L39" s="62"/>
    </row>
    <row r="40" spans="2:12" ht="12.9" customHeight="1" x14ac:dyDescent="0.25">
      <c r="B40" s="57"/>
      <c r="C40" s="58"/>
      <c r="D40" s="63">
        <v>8</v>
      </c>
      <c r="E40" s="60" t="str">
        <f t="shared" si="3"/>
        <v>Rachel Robertson</v>
      </c>
      <c r="F40" s="74">
        <f t="shared" si="4"/>
        <v>7</v>
      </c>
      <c r="G40" s="74">
        <f t="shared" si="5"/>
        <v>0</v>
      </c>
      <c r="H40" s="74">
        <f t="shared" si="6"/>
        <v>1</v>
      </c>
      <c r="I40" s="78">
        <f t="shared" ca="1" si="7"/>
        <v>7</v>
      </c>
      <c r="J40" s="83">
        <f t="shared" ca="1" si="8"/>
        <v>7</v>
      </c>
      <c r="K40" s="61"/>
      <c r="L40" s="62"/>
    </row>
    <row r="41" spans="2:12" ht="12.9" customHeight="1" x14ac:dyDescent="0.25">
      <c r="B41" s="57"/>
      <c r="C41" s="58"/>
      <c r="D41" s="63">
        <v>8</v>
      </c>
      <c r="E41" s="60" t="str">
        <f t="shared" ref="E41:E46" si="9">U13</f>
        <v>Kirsty Cunningham</v>
      </c>
      <c r="F41" s="74">
        <f t="shared" ref="F41:F46" si="10">AR13</f>
        <v>7</v>
      </c>
      <c r="G41" s="74">
        <f t="shared" ref="G41:G46" si="11">AM13+AN13</f>
        <v>0</v>
      </c>
      <c r="H41" s="74">
        <f t="shared" ref="H41:H46" si="12">COUNTIF(V13:AI13,"&lt;&gt;"&amp;"")-COUNTIF(V13:AI13,"=0")</f>
        <v>1</v>
      </c>
      <c r="I41" s="78">
        <f t="shared" ref="I41:I46" ca="1" si="13">T13</f>
        <v>7</v>
      </c>
      <c r="J41" s="83">
        <f t="shared" ref="J41:J46" ca="1" si="14">S13</f>
        <v>7</v>
      </c>
      <c r="K41" s="61"/>
      <c r="L41" s="62"/>
    </row>
    <row r="42" spans="2:12" ht="12.9" customHeight="1" x14ac:dyDescent="0.25">
      <c r="B42" s="57"/>
      <c r="C42" s="58"/>
      <c r="D42" s="63">
        <v>8</v>
      </c>
      <c r="E42" s="60" t="str">
        <f t="shared" si="9"/>
        <v>Craig Maddock</v>
      </c>
      <c r="F42" s="74">
        <f t="shared" si="10"/>
        <v>7</v>
      </c>
      <c r="G42" s="74">
        <f t="shared" si="11"/>
        <v>0</v>
      </c>
      <c r="H42" s="74">
        <f t="shared" si="12"/>
        <v>1</v>
      </c>
      <c r="I42" s="78">
        <f t="shared" ca="1" si="13"/>
        <v>7</v>
      </c>
      <c r="J42" s="83">
        <f t="shared" ca="1" si="14"/>
        <v>7</v>
      </c>
      <c r="K42" s="61"/>
      <c r="L42" s="62"/>
    </row>
    <row r="43" spans="2:12" ht="12.9" customHeight="1" x14ac:dyDescent="0.25">
      <c r="B43" s="57"/>
      <c r="C43" s="58"/>
      <c r="D43" s="63">
        <v>8</v>
      </c>
      <c r="E43" s="60" t="str">
        <f t="shared" si="9"/>
        <v>Phil Salisbury</v>
      </c>
      <c r="F43" s="74">
        <f t="shared" si="10"/>
        <v>7</v>
      </c>
      <c r="G43" s="74">
        <f t="shared" si="11"/>
        <v>0</v>
      </c>
      <c r="H43" s="74">
        <f t="shared" si="12"/>
        <v>1</v>
      </c>
      <c r="I43" s="78">
        <f t="shared" ca="1" si="13"/>
        <v>7</v>
      </c>
      <c r="J43" s="83">
        <f t="shared" ca="1" si="14"/>
        <v>7</v>
      </c>
      <c r="K43" s="61"/>
      <c r="L43" s="62"/>
    </row>
    <row r="44" spans="2:12" ht="12.9" customHeight="1" x14ac:dyDescent="0.25">
      <c r="B44" s="57"/>
      <c r="C44" s="58"/>
      <c r="D44" s="63">
        <v>8</v>
      </c>
      <c r="E44" s="60" t="str">
        <f t="shared" si="9"/>
        <v>Kayla Hoey</v>
      </c>
      <c r="F44" s="74">
        <f t="shared" si="10"/>
        <v>7</v>
      </c>
      <c r="G44" s="74">
        <f t="shared" si="11"/>
        <v>0</v>
      </c>
      <c r="H44" s="74">
        <f t="shared" si="12"/>
        <v>1</v>
      </c>
      <c r="I44" s="78">
        <f t="shared" ca="1" si="13"/>
        <v>7</v>
      </c>
      <c r="J44" s="83">
        <f t="shared" ca="1" si="14"/>
        <v>7</v>
      </c>
      <c r="K44" s="61"/>
      <c r="L44" s="62"/>
    </row>
    <row r="45" spans="2:12" ht="12.9" customHeight="1" x14ac:dyDescent="0.25">
      <c r="B45" s="57"/>
      <c r="C45" s="58"/>
      <c r="D45" s="63">
        <v>8</v>
      </c>
      <c r="E45" s="60" t="str">
        <f t="shared" si="9"/>
        <v>Donna Clarke</v>
      </c>
      <c r="F45" s="74">
        <f t="shared" si="10"/>
        <v>7</v>
      </c>
      <c r="G45" s="74">
        <f t="shared" si="11"/>
        <v>0</v>
      </c>
      <c r="H45" s="74">
        <f t="shared" si="12"/>
        <v>1</v>
      </c>
      <c r="I45" s="78">
        <f t="shared" ca="1" si="13"/>
        <v>7</v>
      </c>
      <c r="J45" s="83">
        <f t="shared" ca="1" si="14"/>
        <v>7</v>
      </c>
      <c r="K45" s="61"/>
      <c r="L45" s="62"/>
    </row>
    <row r="46" spans="2:12" ht="12.9" customHeight="1" x14ac:dyDescent="0.25">
      <c r="B46" s="57"/>
      <c r="C46" s="58"/>
      <c r="D46" s="63">
        <v>8</v>
      </c>
      <c r="E46" s="60" t="str">
        <f t="shared" si="9"/>
        <v>Karen Scanes</v>
      </c>
      <c r="F46" s="74">
        <f t="shared" si="10"/>
        <v>7</v>
      </c>
      <c r="G46" s="74">
        <f t="shared" si="11"/>
        <v>0</v>
      </c>
      <c r="H46" s="74">
        <f t="shared" si="12"/>
        <v>1</v>
      </c>
      <c r="I46" s="78">
        <f t="shared" ca="1" si="13"/>
        <v>7</v>
      </c>
      <c r="J46" s="83">
        <f t="shared" ca="1" si="14"/>
        <v>7</v>
      </c>
      <c r="K46" s="61"/>
      <c r="L46" s="62"/>
    </row>
    <row r="47" spans="2:12" ht="12.9" customHeight="1" x14ac:dyDescent="0.25">
      <c r="B47" s="57"/>
      <c r="C47" s="58"/>
      <c r="D47" s="63">
        <v>8</v>
      </c>
      <c r="E47" s="60" t="str">
        <f t="shared" ref="E47" si="15">U19</f>
        <v>Holly Taplin</v>
      </c>
      <c r="F47" s="74">
        <f t="shared" ref="F47" si="16">AR19</f>
        <v>7</v>
      </c>
      <c r="G47" s="74">
        <f t="shared" ref="G47" si="17">AM19+AN19</f>
        <v>0</v>
      </c>
      <c r="H47" s="74">
        <f t="shared" ref="H47" si="18">COUNTIF(V19:AI19,"&lt;&gt;"&amp;"")-COUNTIF(V19:AI19,"=0")</f>
        <v>1</v>
      </c>
      <c r="I47" s="78">
        <f t="shared" ref="I47" ca="1" si="19">T19</f>
        <v>7</v>
      </c>
      <c r="J47" s="83">
        <f t="shared" ref="J47" ca="1" si="20">S19</f>
        <v>7</v>
      </c>
      <c r="K47" s="61"/>
      <c r="L47" s="62"/>
    </row>
    <row r="48" spans="2:12" ht="12.9" customHeight="1" x14ac:dyDescent="0.25">
      <c r="B48" s="57"/>
      <c r="C48" s="58"/>
      <c r="D48" s="63">
        <v>8</v>
      </c>
      <c r="E48" s="60" t="str">
        <f t="shared" ref="E48" si="21">U20</f>
        <v>Julie Shea</v>
      </c>
      <c r="F48" s="74">
        <f t="shared" ref="F48" si="22">AR20</f>
        <v>7</v>
      </c>
      <c r="G48" s="74">
        <f t="shared" ref="G48" si="23">AM20+AN20</f>
        <v>0</v>
      </c>
      <c r="H48" s="74">
        <f t="shared" ref="H48" si="24">COUNTIF(V20:AI20,"&lt;&gt;"&amp;"")-COUNTIF(V20:AI20,"=0")</f>
        <v>1</v>
      </c>
      <c r="I48" s="78">
        <f t="shared" ref="I48" ca="1" si="25">T20</f>
        <v>7</v>
      </c>
      <c r="J48" s="83">
        <f t="shared" ref="J48" ca="1" si="26">S20</f>
        <v>7</v>
      </c>
      <c r="K48" s="61"/>
      <c r="L48" s="62"/>
    </row>
    <row r="49" spans="2:12" ht="12.9" customHeight="1" x14ac:dyDescent="0.25">
      <c r="B49" s="57"/>
      <c r="C49" s="58"/>
      <c r="D49" s="63">
        <v>8</v>
      </c>
      <c r="E49" s="60" t="str">
        <f>U21</f>
        <v>Katy Gardner</v>
      </c>
      <c r="F49" s="74">
        <f>AR21</f>
        <v>7</v>
      </c>
      <c r="G49" s="74">
        <f>AM21+AN21</f>
        <v>0</v>
      </c>
      <c r="H49" s="74">
        <f>COUNTIF(V21:AI21,"&lt;&gt;"&amp;"")-COUNTIF(V21:AI21,"=0")</f>
        <v>1</v>
      </c>
      <c r="I49" s="78">
        <f ca="1">T21</f>
        <v>7</v>
      </c>
      <c r="J49" s="83">
        <f ca="1">S21</f>
        <v>7</v>
      </c>
      <c r="K49" s="61"/>
      <c r="L49" s="62"/>
    </row>
    <row r="50" spans="2:12" ht="12.9" customHeight="1" x14ac:dyDescent="0.25">
      <c r="B50" s="57"/>
      <c r="C50" s="58"/>
      <c r="D50" s="63">
        <v>0</v>
      </c>
      <c r="E50" s="60">
        <f>U22</f>
        <v>0</v>
      </c>
      <c r="F50" s="74">
        <f>AR22</f>
        <v>0</v>
      </c>
      <c r="G50" s="74">
        <f>AM22+AN22</f>
        <v>0</v>
      </c>
      <c r="H50" s="74">
        <f>COUNTIF(V22:AI22,"&lt;&gt;"&amp;"")-COUNTIF(V22:AI22,"=0")</f>
        <v>0</v>
      </c>
      <c r="I50" s="78">
        <f ca="1">T22</f>
        <v>0</v>
      </c>
      <c r="J50" s="83">
        <f ca="1">S22</f>
        <v>0</v>
      </c>
      <c r="K50" s="61"/>
      <c r="L50" s="62"/>
    </row>
    <row r="51" spans="2:12" ht="12.9" customHeight="1" x14ac:dyDescent="0.25">
      <c r="B51" s="57"/>
      <c r="C51" s="58"/>
      <c r="D51" s="63">
        <v>0</v>
      </c>
      <c r="E51" s="60">
        <f>U23</f>
        <v>0</v>
      </c>
      <c r="F51" s="74">
        <f>AR23</f>
        <v>0</v>
      </c>
      <c r="G51" s="74">
        <f>AM23+AN23</f>
        <v>0</v>
      </c>
      <c r="H51" s="74">
        <f>COUNTIF(V23:AI23,"&lt;&gt;"&amp;"")-COUNTIF(V23:AI23,"=0")</f>
        <v>0</v>
      </c>
      <c r="I51" s="78">
        <f ca="1">T23</f>
        <v>0</v>
      </c>
      <c r="J51" s="83">
        <f ca="1">S23</f>
        <v>0</v>
      </c>
      <c r="K51" s="61"/>
      <c r="L51" s="62"/>
    </row>
    <row r="52" spans="2:12" ht="12.9" customHeight="1" x14ac:dyDescent="0.25">
      <c r="B52" s="57"/>
      <c r="C52" s="58"/>
      <c r="D52" s="63"/>
      <c r="E52" s="60"/>
      <c r="F52" s="74"/>
      <c r="G52" s="74"/>
      <c r="H52" s="74"/>
      <c r="I52" s="78"/>
      <c r="J52" s="83"/>
      <c r="K52" s="61"/>
      <c r="L52" s="62"/>
    </row>
    <row r="53" spans="2:12" ht="6.75" customHeight="1" x14ac:dyDescent="0.25">
      <c r="B53" s="27"/>
      <c r="C53" s="32"/>
      <c r="D53" s="32"/>
      <c r="E53" s="32"/>
      <c r="F53" s="32"/>
      <c r="G53" s="34"/>
      <c r="H53" s="32"/>
      <c r="I53" s="31"/>
      <c r="J53" s="31"/>
      <c r="K53" s="31"/>
      <c r="L53" s="26"/>
    </row>
    <row r="54" spans="2:12" ht="7.2" customHeight="1" x14ac:dyDescent="0.25">
      <c r="B54" s="27"/>
      <c r="C54" s="27"/>
      <c r="D54" s="27"/>
      <c r="E54" s="27"/>
      <c r="F54" s="27"/>
      <c r="G54" s="29"/>
      <c r="H54" s="27"/>
      <c r="I54" s="26"/>
      <c r="J54" s="26"/>
      <c r="K54" s="26"/>
      <c r="L54" s="2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3510F-A60E-476A-B8C7-609F135FEBBE}">
  <dimension ref="A1:AW44"/>
  <sheetViews>
    <sheetView topLeftCell="A16" workbookViewId="0">
      <selection activeCell="D26" sqref="D26:J41"/>
    </sheetView>
  </sheetViews>
  <sheetFormatPr defaultRowHeight="13.2" x14ac:dyDescent="0.25"/>
  <cols>
    <col min="1" max="1" width="9.109375" customWidth="1"/>
    <col min="2" max="2" width="1.33203125" customWidth="1"/>
    <col min="3" max="3" width="1.44140625" customWidth="1"/>
    <col min="5" max="5" width="19.21875" customWidth="1"/>
    <col min="11" max="11" width="1.21875" customWidth="1"/>
    <col min="12" max="12" width="1.109375" customWidth="1"/>
    <col min="17" max="17" width="1.21875" customWidth="1"/>
    <col min="18" max="18" width="1.44140625" customWidth="1"/>
    <col min="19" max="19" width="5.6640625" customWidth="1"/>
    <col min="20" max="20" width="5.44140625" customWidth="1"/>
    <col min="21" max="21" width="18.109375" customWidth="1"/>
    <col min="22" max="22" width="3.44140625" customWidth="1"/>
    <col min="23" max="23" width="3.21875" customWidth="1"/>
    <col min="24" max="45" width="3.109375" customWidth="1"/>
    <col min="46" max="46" width="1.5546875" customWidth="1"/>
    <col min="47" max="47" width="1.21875" customWidth="1"/>
    <col min="49" max="49" width="5.6640625" customWidth="1"/>
  </cols>
  <sheetData>
    <row r="1" spans="1:49" s="69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68"/>
      <c r="R1" s="68"/>
      <c r="S1" s="68"/>
      <c r="T1" s="68"/>
      <c r="U1" s="68"/>
      <c r="W1" s="70"/>
      <c r="AM1" s="71"/>
      <c r="AN1" s="71"/>
      <c r="AO1" s="71"/>
      <c r="AP1" s="71"/>
      <c r="AQ1" s="71"/>
      <c r="AR1" s="71"/>
      <c r="AS1" s="72"/>
      <c r="AW1" s="68"/>
    </row>
    <row r="2" spans="1:49" ht="8.25" customHeight="1" x14ac:dyDescent="0.25">
      <c r="Q2" s="26"/>
      <c r="R2" s="26"/>
      <c r="S2" s="26"/>
      <c r="T2" s="26"/>
      <c r="U2" s="26"/>
      <c r="V2" s="27"/>
      <c r="W2" s="28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9"/>
      <c r="AN2" s="29"/>
      <c r="AO2" s="29"/>
      <c r="AP2" s="29"/>
      <c r="AQ2" s="29"/>
      <c r="AR2" s="29"/>
      <c r="AS2" s="30"/>
      <c r="AT2" s="27"/>
      <c r="AU2" s="26"/>
      <c r="AW2" s="26"/>
    </row>
    <row r="3" spans="1:49" ht="9" customHeight="1" x14ac:dyDescent="0.25">
      <c r="Q3" s="26"/>
      <c r="R3" s="31"/>
      <c r="S3" s="31"/>
      <c r="T3" s="31"/>
      <c r="U3" s="31"/>
      <c r="V3" s="32"/>
      <c r="W3" s="33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4"/>
      <c r="AN3" s="34"/>
      <c r="AO3" s="34"/>
      <c r="AP3" s="34"/>
      <c r="AQ3" s="34"/>
      <c r="AR3" s="34"/>
      <c r="AS3" s="35"/>
      <c r="AT3" s="32"/>
      <c r="AU3" s="26"/>
      <c r="AW3" s="31"/>
    </row>
    <row r="4" spans="1:49" ht="135" customHeight="1" x14ac:dyDescent="0.25">
      <c r="O4" t="s">
        <v>299</v>
      </c>
      <c r="Q4" s="36"/>
      <c r="R4" s="37"/>
      <c r="S4" s="79" t="s">
        <v>27</v>
      </c>
      <c r="T4" s="79" t="s">
        <v>42</v>
      </c>
      <c r="U4" s="38"/>
      <c r="V4" s="39" t="s">
        <v>28</v>
      </c>
      <c r="W4" s="39" t="s">
        <v>130</v>
      </c>
      <c r="X4" s="39" t="s">
        <v>170</v>
      </c>
      <c r="Y4" s="39" t="s">
        <v>211</v>
      </c>
      <c r="Z4" s="39" t="s">
        <v>247</v>
      </c>
      <c r="AA4" s="39" t="s">
        <v>255</v>
      </c>
      <c r="AB4" s="39" t="s">
        <v>267</v>
      </c>
      <c r="AC4" s="39" t="s">
        <v>297</v>
      </c>
      <c r="AD4" s="39" t="s">
        <v>319</v>
      </c>
      <c r="AE4" s="39" t="s">
        <v>324</v>
      </c>
      <c r="AF4" s="39" t="s">
        <v>330</v>
      </c>
      <c r="AG4" s="39" t="s">
        <v>368</v>
      </c>
      <c r="AH4" s="39" t="s">
        <v>423</v>
      </c>
      <c r="AI4" s="39" t="s">
        <v>441</v>
      </c>
      <c r="AJ4" s="39" t="s">
        <v>448</v>
      </c>
      <c r="AK4" s="39" t="s">
        <v>468</v>
      </c>
      <c r="AL4" s="39"/>
      <c r="AM4" s="40" t="s">
        <v>30</v>
      </c>
      <c r="AN4" s="40" t="s">
        <v>31</v>
      </c>
      <c r="AO4" s="40" t="s">
        <v>32</v>
      </c>
      <c r="AP4" s="40" t="s">
        <v>33</v>
      </c>
      <c r="AQ4" s="40" t="s">
        <v>34</v>
      </c>
      <c r="AR4" s="40" t="s">
        <v>35</v>
      </c>
      <c r="AS4" s="40" t="s">
        <v>36</v>
      </c>
      <c r="AT4" s="41"/>
      <c r="AU4" s="36"/>
      <c r="AW4" s="79" t="s">
        <v>23</v>
      </c>
    </row>
    <row r="5" spans="1:49" x14ac:dyDescent="0.25">
      <c r="O5">
        <f t="shared" ref="O5:O18" si="0">COUNTIF(V5:AK5,"&lt;&gt;"&amp;"")-COUNTIF(V5:AK5,"=0")</f>
        <v>10</v>
      </c>
      <c r="Q5" s="43"/>
      <c r="R5" s="44"/>
      <c r="S5" s="85">
        <f t="shared" ref="S5:S18" ca="1" si="1">SUM(AM5:AQ5)+AS5 + T5</f>
        <v>100</v>
      </c>
      <c r="T5" s="80">
        <f t="array" aca="1" ref="T5" ca="1">SUM(LARGE(V5:AK5,ROW(INDIRECT("1:8"))))</f>
        <v>80</v>
      </c>
      <c r="U5" s="96" t="s">
        <v>62</v>
      </c>
      <c r="V5" s="73">
        <v>0</v>
      </c>
      <c r="W5" s="90">
        <v>10</v>
      </c>
      <c r="X5" s="90">
        <v>10</v>
      </c>
      <c r="Y5" s="90">
        <v>10</v>
      </c>
      <c r="Z5" s="90">
        <v>10</v>
      </c>
      <c r="AA5" s="90">
        <v>10</v>
      </c>
      <c r="AB5" s="90">
        <v>10</v>
      </c>
      <c r="AC5" s="90">
        <v>10</v>
      </c>
      <c r="AD5" s="90">
        <v>10</v>
      </c>
      <c r="AE5" s="90">
        <v>10</v>
      </c>
      <c r="AF5" s="90">
        <v>0</v>
      </c>
      <c r="AG5" s="90">
        <v>0</v>
      </c>
      <c r="AH5" s="90">
        <v>0</v>
      </c>
      <c r="AI5" s="90">
        <v>10</v>
      </c>
      <c r="AJ5" s="90">
        <v>0</v>
      </c>
      <c r="AK5" s="90">
        <v>0</v>
      </c>
      <c r="AL5" s="74"/>
      <c r="AM5" s="45">
        <v>5</v>
      </c>
      <c r="AN5" s="45"/>
      <c r="AO5" s="45">
        <v>5</v>
      </c>
      <c r="AP5" s="45"/>
      <c r="AQ5" s="45">
        <v>5</v>
      </c>
      <c r="AR5" s="82">
        <f t="shared" ref="AR5:AR18" si="2">SUM(AM5:AQ5)</f>
        <v>15</v>
      </c>
      <c r="AS5" s="45">
        <v>5</v>
      </c>
      <c r="AT5" s="32"/>
      <c r="AU5" s="43"/>
      <c r="AW5" s="85">
        <f t="shared" ref="AW5:AW18" si="3">SUM(V5:AK5)</f>
        <v>100</v>
      </c>
    </row>
    <row r="6" spans="1:49" x14ac:dyDescent="0.25">
      <c r="O6">
        <f t="shared" si="0"/>
        <v>9</v>
      </c>
      <c r="Q6" s="43"/>
      <c r="R6" s="44"/>
      <c r="S6" s="85">
        <f t="shared" ca="1" si="1"/>
        <v>77</v>
      </c>
      <c r="T6" s="80">
        <f t="array" aca="1" ref="T6" ca="1">SUM(LARGE(V6:AK6,ROW(INDIRECT("1:8"))))</f>
        <v>67</v>
      </c>
      <c r="U6" s="64" t="s">
        <v>37</v>
      </c>
      <c r="V6" s="73">
        <v>0</v>
      </c>
      <c r="W6" s="90">
        <v>0</v>
      </c>
      <c r="X6" s="90">
        <v>0</v>
      </c>
      <c r="Y6" s="90">
        <v>8</v>
      </c>
      <c r="Z6" s="90">
        <v>9</v>
      </c>
      <c r="AA6" s="90">
        <v>7</v>
      </c>
      <c r="AB6" s="90">
        <v>8</v>
      </c>
      <c r="AC6" s="90">
        <v>6</v>
      </c>
      <c r="AD6" s="90">
        <v>9</v>
      </c>
      <c r="AE6" s="90">
        <v>9</v>
      </c>
      <c r="AF6" s="90">
        <v>0</v>
      </c>
      <c r="AG6" s="90">
        <v>0</v>
      </c>
      <c r="AH6" s="90">
        <v>9</v>
      </c>
      <c r="AI6" s="90">
        <v>0</v>
      </c>
      <c r="AJ6" s="90">
        <v>0</v>
      </c>
      <c r="AK6" s="90">
        <v>8</v>
      </c>
      <c r="AL6" s="48"/>
      <c r="AM6" s="49"/>
      <c r="AN6" s="49">
        <v>5</v>
      </c>
      <c r="AO6" s="49"/>
      <c r="AP6" s="49"/>
      <c r="AQ6" s="49"/>
      <c r="AR6" s="82">
        <f t="shared" si="2"/>
        <v>5</v>
      </c>
      <c r="AS6" s="49">
        <v>5</v>
      </c>
      <c r="AT6" s="32"/>
      <c r="AU6" s="43"/>
      <c r="AW6" s="85">
        <f t="shared" si="3"/>
        <v>73</v>
      </c>
    </row>
    <row r="7" spans="1:49" x14ac:dyDescent="0.25">
      <c r="O7">
        <f t="shared" si="0"/>
        <v>7</v>
      </c>
      <c r="Q7" s="43"/>
      <c r="R7" s="44"/>
      <c r="S7" s="85">
        <f t="shared" ca="1" si="1"/>
        <v>64</v>
      </c>
      <c r="T7" s="80">
        <f t="array" aca="1" ref="T7" ca="1">SUM(LARGE(V7:AK7,ROW(INDIRECT("1:8"))))</f>
        <v>54</v>
      </c>
      <c r="U7" s="64" t="s">
        <v>59</v>
      </c>
      <c r="V7" s="73">
        <v>8</v>
      </c>
      <c r="W7" s="90">
        <v>0</v>
      </c>
      <c r="X7" s="90">
        <v>7</v>
      </c>
      <c r="Y7" s="90">
        <v>9</v>
      </c>
      <c r="Z7" s="90">
        <v>0</v>
      </c>
      <c r="AA7" s="90">
        <v>8</v>
      </c>
      <c r="AB7" s="90">
        <v>0</v>
      </c>
      <c r="AC7" s="90">
        <v>0</v>
      </c>
      <c r="AD7" s="90">
        <v>7</v>
      </c>
      <c r="AE7" s="90">
        <v>0</v>
      </c>
      <c r="AF7" s="90">
        <v>0</v>
      </c>
      <c r="AG7" s="90">
        <v>0</v>
      </c>
      <c r="AH7" s="90">
        <v>7</v>
      </c>
      <c r="AI7" s="90">
        <v>8</v>
      </c>
      <c r="AJ7" s="90">
        <v>0</v>
      </c>
      <c r="AK7" s="90">
        <v>0</v>
      </c>
      <c r="AL7" s="48"/>
      <c r="AM7" s="49"/>
      <c r="AN7" s="49"/>
      <c r="AO7" s="49"/>
      <c r="AP7" s="49">
        <v>5</v>
      </c>
      <c r="AQ7" s="49">
        <v>5</v>
      </c>
      <c r="AR7" s="82">
        <f t="shared" si="2"/>
        <v>10</v>
      </c>
      <c r="AS7" s="49"/>
      <c r="AT7" s="32"/>
      <c r="AU7" s="43"/>
      <c r="AW7" s="85">
        <f t="shared" si="3"/>
        <v>54</v>
      </c>
    </row>
    <row r="8" spans="1:49" x14ac:dyDescent="0.25">
      <c r="O8">
        <f t="shared" si="0"/>
        <v>8</v>
      </c>
      <c r="Q8" s="43"/>
      <c r="R8" s="44"/>
      <c r="S8" s="85">
        <f t="shared" ca="1" si="1"/>
        <v>64</v>
      </c>
      <c r="T8" s="80">
        <f t="array" aca="1" ref="T8" ca="1">SUM(LARGE(V8:AK8,ROW(INDIRECT("1:8"))))</f>
        <v>59</v>
      </c>
      <c r="U8" s="65" t="s">
        <v>43</v>
      </c>
      <c r="V8" s="73">
        <v>9</v>
      </c>
      <c r="W8" s="90">
        <v>8</v>
      </c>
      <c r="X8" s="90">
        <v>8</v>
      </c>
      <c r="Y8" s="90">
        <v>0</v>
      </c>
      <c r="Z8" s="90">
        <v>0</v>
      </c>
      <c r="AA8" s="90">
        <v>0</v>
      </c>
      <c r="AB8" s="90">
        <v>0</v>
      </c>
      <c r="AC8" s="90">
        <v>4</v>
      </c>
      <c r="AD8" s="90">
        <v>0</v>
      </c>
      <c r="AE8" s="90">
        <v>8</v>
      </c>
      <c r="AF8" s="90">
        <v>0</v>
      </c>
      <c r="AG8" s="90">
        <v>0</v>
      </c>
      <c r="AH8" s="90">
        <v>6</v>
      </c>
      <c r="AI8" s="90">
        <v>0</v>
      </c>
      <c r="AJ8" s="90">
        <v>9</v>
      </c>
      <c r="AK8" s="90">
        <v>7</v>
      </c>
      <c r="AL8" s="48"/>
      <c r="AM8" s="49"/>
      <c r="AN8" s="49"/>
      <c r="AO8" s="49"/>
      <c r="AP8" s="49"/>
      <c r="AQ8" s="49"/>
      <c r="AR8" s="82">
        <f t="shared" si="2"/>
        <v>0</v>
      </c>
      <c r="AS8" s="49">
        <v>5</v>
      </c>
      <c r="AT8" s="32"/>
      <c r="AU8" s="43"/>
      <c r="AW8" s="85">
        <f t="shared" si="3"/>
        <v>59</v>
      </c>
    </row>
    <row r="9" spans="1:49" x14ac:dyDescent="0.25">
      <c r="O9">
        <f t="shared" si="0"/>
        <v>6</v>
      </c>
      <c r="Q9" s="43"/>
      <c r="R9" s="44"/>
      <c r="S9" s="85">
        <f t="shared" ca="1" si="1"/>
        <v>57</v>
      </c>
      <c r="T9" s="80">
        <f t="array" aca="1" ref="T9" ca="1">SUM(LARGE(V9:AK9,ROW(INDIRECT("1:8"))))</f>
        <v>57</v>
      </c>
      <c r="U9" s="64" t="s">
        <v>13</v>
      </c>
      <c r="V9" s="73">
        <v>0</v>
      </c>
      <c r="W9" s="90">
        <v>0</v>
      </c>
      <c r="X9" s="90">
        <v>0</v>
      </c>
      <c r="Y9" s="90">
        <v>0</v>
      </c>
      <c r="Z9" s="90">
        <v>0</v>
      </c>
      <c r="AA9" s="90">
        <v>9</v>
      </c>
      <c r="AB9" s="90">
        <v>9</v>
      </c>
      <c r="AC9" s="90">
        <v>9</v>
      </c>
      <c r="AD9" s="90">
        <v>0</v>
      </c>
      <c r="AE9" s="90">
        <v>0</v>
      </c>
      <c r="AF9" s="90">
        <v>10</v>
      </c>
      <c r="AG9" s="90">
        <v>0</v>
      </c>
      <c r="AH9" s="90">
        <v>10</v>
      </c>
      <c r="AI9" s="90">
        <v>0</v>
      </c>
      <c r="AJ9" s="90">
        <v>0</v>
      </c>
      <c r="AK9" s="90">
        <v>10</v>
      </c>
      <c r="AL9" s="48"/>
      <c r="AM9" s="49"/>
      <c r="AN9" s="49"/>
      <c r="AO9" s="49"/>
      <c r="AP9" s="49"/>
      <c r="AQ9" s="49"/>
      <c r="AR9" s="82">
        <f t="shared" si="2"/>
        <v>0</v>
      </c>
      <c r="AS9" s="49"/>
      <c r="AT9" s="32"/>
      <c r="AU9" s="43"/>
      <c r="AW9" s="85">
        <f t="shared" si="3"/>
        <v>57</v>
      </c>
    </row>
    <row r="10" spans="1:49" x14ac:dyDescent="0.25">
      <c r="O10">
        <f t="shared" si="0"/>
        <v>7</v>
      </c>
      <c r="Q10" s="43"/>
      <c r="R10" s="44"/>
      <c r="S10" s="85">
        <f t="shared" ca="1" si="1"/>
        <v>56</v>
      </c>
      <c r="T10" s="80">
        <f t="array" aca="1" ref="T10" ca="1">SUM(LARGE(V10:AK10,ROW(INDIRECT("1:8"))))</f>
        <v>41</v>
      </c>
      <c r="U10" s="47" t="s">
        <v>51</v>
      </c>
      <c r="V10" s="73">
        <v>4</v>
      </c>
      <c r="W10" s="90">
        <v>0</v>
      </c>
      <c r="X10" s="90">
        <v>0</v>
      </c>
      <c r="Y10" s="90">
        <v>0</v>
      </c>
      <c r="Z10" s="90">
        <v>5</v>
      </c>
      <c r="AA10" s="90">
        <v>3</v>
      </c>
      <c r="AB10" s="90">
        <v>7</v>
      </c>
      <c r="AC10" s="90">
        <v>5</v>
      </c>
      <c r="AD10" s="90">
        <v>8</v>
      </c>
      <c r="AE10" s="90">
        <v>0</v>
      </c>
      <c r="AF10" s="90">
        <v>0</v>
      </c>
      <c r="AG10" s="90">
        <v>9</v>
      </c>
      <c r="AH10" s="90">
        <v>0</v>
      </c>
      <c r="AI10" s="90">
        <v>0</v>
      </c>
      <c r="AJ10" s="90">
        <v>0</v>
      </c>
      <c r="AK10" s="90">
        <v>0</v>
      </c>
      <c r="AL10" s="48"/>
      <c r="AM10" s="49">
        <v>5</v>
      </c>
      <c r="AN10" s="49"/>
      <c r="AO10" s="49">
        <v>5</v>
      </c>
      <c r="AP10" s="49"/>
      <c r="AQ10" s="49">
        <v>5</v>
      </c>
      <c r="AR10" s="82">
        <f t="shared" si="2"/>
        <v>15</v>
      </c>
      <c r="AS10" s="49"/>
      <c r="AT10" s="32"/>
      <c r="AU10" s="43"/>
      <c r="AW10" s="85">
        <f t="shared" si="3"/>
        <v>41</v>
      </c>
    </row>
    <row r="11" spans="1:49" x14ac:dyDescent="0.25">
      <c r="O11">
        <f t="shared" si="0"/>
        <v>7</v>
      </c>
      <c r="Q11" s="43"/>
      <c r="R11" s="44"/>
      <c r="S11" s="85">
        <f t="shared" ca="1" si="1"/>
        <v>53</v>
      </c>
      <c r="T11" s="80">
        <f t="array" aca="1" ref="T11" ca="1">SUM(LARGE(V11:AK11,ROW(INDIRECT("1:8"))))</f>
        <v>53</v>
      </c>
      <c r="U11" s="50" t="s">
        <v>38</v>
      </c>
      <c r="V11" s="73">
        <v>7</v>
      </c>
      <c r="W11" s="90">
        <v>7</v>
      </c>
      <c r="X11" s="90">
        <v>0</v>
      </c>
      <c r="Y11" s="90">
        <v>0</v>
      </c>
      <c r="Z11" s="90">
        <v>0</v>
      </c>
      <c r="AA11" s="90">
        <v>6</v>
      </c>
      <c r="AB11" s="90">
        <v>0</v>
      </c>
      <c r="AC11" s="90">
        <v>7</v>
      </c>
      <c r="AD11" s="90">
        <v>0</v>
      </c>
      <c r="AE11" s="90">
        <v>0</v>
      </c>
      <c r="AF11" s="90">
        <v>0</v>
      </c>
      <c r="AG11" s="90">
        <v>0</v>
      </c>
      <c r="AH11" s="90">
        <v>8</v>
      </c>
      <c r="AI11" s="90">
        <v>9</v>
      </c>
      <c r="AJ11" s="90">
        <v>0</v>
      </c>
      <c r="AK11" s="90">
        <v>9</v>
      </c>
      <c r="AL11" s="48"/>
      <c r="AM11" s="49"/>
      <c r="AN11" s="49"/>
      <c r="AO11" s="49"/>
      <c r="AP11" s="49"/>
      <c r="AQ11" s="49"/>
      <c r="AR11" s="82">
        <f t="shared" si="2"/>
        <v>0</v>
      </c>
      <c r="AS11" s="49"/>
      <c r="AT11" s="32"/>
      <c r="AU11" s="43"/>
      <c r="AW11" s="85">
        <f t="shared" si="3"/>
        <v>53</v>
      </c>
    </row>
    <row r="12" spans="1:49" x14ac:dyDescent="0.25">
      <c r="O12">
        <f t="shared" si="0"/>
        <v>6</v>
      </c>
      <c r="Q12" s="43"/>
      <c r="R12" s="44"/>
      <c r="S12" s="85">
        <f t="shared" ca="1" si="1"/>
        <v>37</v>
      </c>
      <c r="T12" s="80">
        <f t="array" aca="1" ref="T12" ca="1">SUM(LARGE(V12:AK12,ROW(INDIRECT("1:8"))))</f>
        <v>32</v>
      </c>
      <c r="U12" s="64" t="s">
        <v>76</v>
      </c>
      <c r="V12" s="73">
        <v>3</v>
      </c>
      <c r="W12" s="90">
        <v>0</v>
      </c>
      <c r="X12" s="90">
        <v>0</v>
      </c>
      <c r="Y12" s="90">
        <v>6</v>
      </c>
      <c r="Z12" s="90">
        <v>7</v>
      </c>
      <c r="AA12" s="90">
        <v>2</v>
      </c>
      <c r="AB12" s="90">
        <v>6</v>
      </c>
      <c r="AC12" s="90">
        <v>0</v>
      </c>
      <c r="AD12" s="90">
        <v>0</v>
      </c>
      <c r="AE12" s="90">
        <v>0</v>
      </c>
      <c r="AF12" s="90">
        <v>0</v>
      </c>
      <c r="AG12" s="90">
        <v>8</v>
      </c>
      <c r="AH12" s="90">
        <v>0</v>
      </c>
      <c r="AI12" s="90">
        <v>0</v>
      </c>
      <c r="AJ12" s="90">
        <v>0</v>
      </c>
      <c r="AK12" s="90">
        <v>0</v>
      </c>
      <c r="AL12" s="48"/>
      <c r="AM12" s="49"/>
      <c r="AN12" s="49"/>
      <c r="AO12" s="49">
        <v>5</v>
      </c>
      <c r="AP12" s="49"/>
      <c r="AQ12" s="49"/>
      <c r="AR12" s="82">
        <f t="shared" si="2"/>
        <v>5</v>
      </c>
      <c r="AS12" s="49"/>
      <c r="AT12" s="32"/>
      <c r="AU12" s="43"/>
      <c r="AW12" s="85">
        <f t="shared" si="3"/>
        <v>32</v>
      </c>
    </row>
    <row r="13" spans="1:49" x14ac:dyDescent="0.25">
      <c r="O13">
        <f t="shared" si="0"/>
        <v>4</v>
      </c>
      <c r="Q13" s="43"/>
      <c r="R13" s="44"/>
      <c r="S13" s="85">
        <f t="shared" ca="1" si="1"/>
        <v>35</v>
      </c>
      <c r="T13" s="80">
        <f t="array" aca="1" ref="T13" ca="1">SUM(LARGE(V13:AK13,ROW(INDIRECT("1:8"))))</f>
        <v>30</v>
      </c>
      <c r="U13" s="47" t="s">
        <v>41</v>
      </c>
      <c r="V13" s="73">
        <v>0</v>
      </c>
      <c r="W13" s="90">
        <v>0</v>
      </c>
      <c r="X13" s="90">
        <v>0</v>
      </c>
      <c r="Y13" s="90">
        <v>7</v>
      </c>
      <c r="Z13" s="90">
        <v>0</v>
      </c>
      <c r="AA13" s="90">
        <v>5</v>
      </c>
      <c r="AB13" s="90">
        <v>0</v>
      </c>
      <c r="AC13" s="90">
        <v>8</v>
      </c>
      <c r="AD13" s="90">
        <v>0</v>
      </c>
      <c r="AE13" s="90">
        <v>0</v>
      </c>
      <c r="AF13" s="90">
        <v>0</v>
      </c>
      <c r="AG13" s="90">
        <v>10</v>
      </c>
      <c r="AH13" s="90">
        <v>0</v>
      </c>
      <c r="AI13" s="90">
        <v>0</v>
      </c>
      <c r="AJ13" s="90">
        <v>0</v>
      </c>
      <c r="AK13" s="90">
        <v>0</v>
      </c>
      <c r="AL13" s="48"/>
      <c r="AM13" s="49"/>
      <c r="AN13" s="49"/>
      <c r="AO13" s="49"/>
      <c r="AP13" s="49">
        <v>5</v>
      </c>
      <c r="AQ13" s="49"/>
      <c r="AR13" s="82">
        <f t="shared" si="2"/>
        <v>5</v>
      </c>
      <c r="AS13" s="49"/>
      <c r="AT13" s="32"/>
      <c r="AU13" s="43"/>
      <c r="AW13" s="85">
        <f t="shared" si="3"/>
        <v>30</v>
      </c>
    </row>
    <row r="14" spans="1:49" x14ac:dyDescent="0.25">
      <c r="O14">
        <f t="shared" si="0"/>
        <v>4</v>
      </c>
      <c r="Q14" s="43"/>
      <c r="R14" s="44"/>
      <c r="S14" s="85">
        <f t="shared" ca="1" si="1"/>
        <v>31</v>
      </c>
      <c r="T14" s="80">
        <f t="array" aca="1" ref="T14" ca="1">SUM(LARGE(V14:AK14,ROW(INDIRECT("1:8"))))</f>
        <v>31</v>
      </c>
      <c r="U14" s="65" t="s">
        <v>11</v>
      </c>
      <c r="V14" s="73">
        <v>0</v>
      </c>
      <c r="W14" s="90">
        <v>9</v>
      </c>
      <c r="X14" s="90">
        <v>0</v>
      </c>
      <c r="Y14" s="90">
        <v>0</v>
      </c>
      <c r="Z14" s="90">
        <v>8</v>
      </c>
      <c r="AA14" s="90">
        <v>4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90">
        <v>0</v>
      </c>
      <c r="AI14" s="90">
        <v>0</v>
      </c>
      <c r="AJ14" s="90">
        <v>10</v>
      </c>
      <c r="AK14" s="90">
        <v>0</v>
      </c>
      <c r="AL14" s="48"/>
      <c r="AM14" s="49"/>
      <c r="AN14" s="49"/>
      <c r="AO14" s="49"/>
      <c r="AP14" s="49"/>
      <c r="AQ14" s="49"/>
      <c r="AR14" s="82">
        <f t="shared" si="2"/>
        <v>0</v>
      </c>
      <c r="AS14" s="49"/>
      <c r="AT14" s="32"/>
      <c r="AU14" s="43"/>
      <c r="AW14" s="85">
        <f t="shared" si="3"/>
        <v>31</v>
      </c>
    </row>
    <row r="15" spans="1:49" x14ac:dyDescent="0.25">
      <c r="O15">
        <f t="shared" si="0"/>
        <v>4</v>
      </c>
      <c r="Q15" s="43"/>
      <c r="R15" s="44"/>
      <c r="S15" s="85">
        <f t="shared" ca="1" si="1"/>
        <v>19</v>
      </c>
      <c r="T15" s="80">
        <f t="array" aca="1" ref="T15" ca="1">SUM(LARGE(V15:AK15,ROW(INDIRECT("1:8"))))</f>
        <v>19</v>
      </c>
      <c r="U15" s="64" t="s">
        <v>12</v>
      </c>
      <c r="V15" s="73">
        <v>6</v>
      </c>
      <c r="W15" s="90">
        <v>0</v>
      </c>
      <c r="X15" s="90">
        <v>0</v>
      </c>
      <c r="Y15" s="90">
        <v>5</v>
      </c>
      <c r="Z15" s="90">
        <v>6</v>
      </c>
      <c r="AA15" s="90">
        <v>0</v>
      </c>
      <c r="AB15" s="90">
        <v>0</v>
      </c>
      <c r="AC15" s="90">
        <v>2</v>
      </c>
      <c r="AD15" s="90">
        <v>0</v>
      </c>
      <c r="AE15" s="90">
        <v>0</v>
      </c>
      <c r="AF15" s="90">
        <v>0</v>
      </c>
      <c r="AG15" s="90">
        <v>0</v>
      </c>
      <c r="AH15" s="90">
        <v>0</v>
      </c>
      <c r="AI15" s="90">
        <v>0</v>
      </c>
      <c r="AJ15" s="90">
        <v>0</v>
      </c>
      <c r="AK15" s="90">
        <v>0</v>
      </c>
      <c r="AL15" s="48"/>
      <c r="AM15" s="49"/>
      <c r="AN15" s="49"/>
      <c r="AO15" s="49"/>
      <c r="AP15" s="49"/>
      <c r="AQ15" s="49"/>
      <c r="AR15" s="82">
        <f t="shared" si="2"/>
        <v>0</v>
      </c>
      <c r="AS15" s="49"/>
      <c r="AT15" s="32"/>
      <c r="AU15" s="43"/>
      <c r="AW15" s="85">
        <f t="shared" si="3"/>
        <v>19</v>
      </c>
    </row>
    <row r="16" spans="1:49" x14ac:dyDescent="0.25">
      <c r="O16">
        <f t="shared" si="0"/>
        <v>2</v>
      </c>
      <c r="Q16" s="43"/>
      <c r="R16" s="44"/>
      <c r="S16" s="85">
        <f t="shared" ca="1" si="1"/>
        <v>19</v>
      </c>
      <c r="T16" s="80">
        <f t="array" aca="1" ref="T16" ca="1">SUM(LARGE(V16:AK16,ROW(INDIRECT("1:8"))))</f>
        <v>19</v>
      </c>
      <c r="U16" s="50" t="s">
        <v>29</v>
      </c>
      <c r="V16" s="73">
        <v>10</v>
      </c>
      <c r="W16" s="90">
        <v>0</v>
      </c>
      <c r="X16" s="90">
        <v>9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0</v>
      </c>
      <c r="AG16" s="90">
        <v>0</v>
      </c>
      <c r="AH16" s="90">
        <v>0</v>
      </c>
      <c r="AI16" s="90">
        <v>0</v>
      </c>
      <c r="AJ16" s="90">
        <v>0</v>
      </c>
      <c r="AK16" s="90">
        <v>0</v>
      </c>
      <c r="AL16" s="48"/>
      <c r="AM16" s="49"/>
      <c r="AN16" s="49"/>
      <c r="AO16" s="49"/>
      <c r="AP16" s="49"/>
      <c r="AQ16" s="49"/>
      <c r="AR16" s="82">
        <f t="shared" si="2"/>
        <v>0</v>
      </c>
      <c r="AS16" s="49"/>
      <c r="AT16" s="32"/>
      <c r="AU16" s="43"/>
      <c r="AW16" s="85">
        <f t="shared" si="3"/>
        <v>19</v>
      </c>
    </row>
    <row r="17" spans="2:49" x14ac:dyDescent="0.25">
      <c r="O17">
        <f t="shared" si="0"/>
        <v>3</v>
      </c>
      <c r="Q17" s="43"/>
      <c r="R17" s="44"/>
      <c r="S17" s="85">
        <f t="shared" ca="1" si="1"/>
        <v>16</v>
      </c>
      <c r="T17" s="80">
        <f t="array" aca="1" ref="T17" ca="1">SUM(LARGE(V17:AK17,ROW(INDIRECT("1:8"))))</f>
        <v>16</v>
      </c>
      <c r="U17" s="64" t="s">
        <v>55</v>
      </c>
      <c r="V17" s="73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3</v>
      </c>
      <c r="AD17" s="90">
        <v>0</v>
      </c>
      <c r="AE17" s="90">
        <v>0</v>
      </c>
      <c r="AF17" s="90">
        <v>0</v>
      </c>
      <c r="AG17" s="90">
        <v>0</v>
      </c>
      <c r="AH17" s="90">
        <v>5</v>
      </c>
      <c r="AI17" s="90">
        <v>0</v>
      </c>
      <c r="AJ17" s="90">
        <v>8</v>
      </c>
      <c r="AK17" s="90">
        <v>0</v>
      </c>
      <c r="AL17" s="48"/>
      <c r="AM17" s="49"/>
      <c r="AN17" s="49"/>
      <c r="AO17" s="49"/>
      <c r="AP17" s="49"/>
      <c r="AQ17" s="49"/>
      <c r="AR17" s="82">
        <f t="shared" si="2"/>
        <v>0</v>
      </c>
      <c r="AS17" s="49"/>
      <c r="AT17" s="32"/>
      <c r="AU17" s="43"/>
      <c r="AW17" s="85">
        <f t="shared" si="3"/>
        <v>16</v>
      </c>
    </row>
    <row r="18" spans="2:49" x14ac:dyDescent="0.25">
      <c r="O18">
        <f t="shared" si="0"/>
        <v>2</v>
      </c>
      <c r="Q18" s="43"/>
      <c r="R18" s="44"/>
      <c r="S18" s="85">
        <f t="shared" ca="1" si="1"/>
        <v>10</v>
      </c>
      <c r="T18" s="80">
        <f t="array" aca="1" ref="T18" ca="1">SUM(LARGE(V18:AK18,ROW(INDIRECT("1:8"))))</f>
        <v>10</v>
      </c>
      <c r="U18" s="47" t="s">
        <v>50</v>
      </c>
      <c r="V18" s="73">
        <v>5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5</v>
      </c>
      <c r="AC18" s="90">
        <v>0</v>
      </c>
      <c r="AD18" s="90">
        <v>0</v>
      </c>
      <c r="AE18" s="90">
        <v>0</v>
      </c>
      <c r="AF18" s="90">
        <v>0</v>
      </c>
      <c r="AG18" s="90">
        <v>0</v>
      </c>
      <c r="AH18" s="90">
        <v>0</v>
      </c>
      <c r="AI18" s="90">
        <v>0</v>
      </c>
      <c r="AJ18" s="90">
        <v>0</v>
      </c>
      <c r="AK18" s="90">
        <v>0</v>
      </c>
      <c r="AL18" s="48"/>
      <c r="AM18" s="49"/>
      <c r="AN18" s="49"/>
      <c r="AO18" s="49"/>
      <c r="AP18" s="49"/>
      <c r="AQ18" s="49"/>
      <c r="AR18" s="82">
        <f t="shared" si="2"/>
        <v>0</v>
      </c>
      <c r="AS18" s="49"/>
      <c r="AT18" s="32"/>
      <c r="AU18" s="43"/>
      <c r="AW18" s="85">
        <f t="shared" si="3"/>
        <v>10</v>
      </c>
    </row>
    <row r="19" spans="2:49" x14ac:dyDescent="0.25">
      <c r="Q19" s="43"/>
      <c r="R19" s="44"/>
      <c r="S19" s="46"/>
      <c r="T19" s="46"/>
      <c r="U19" s="47"/>
      <c r="V19" s="75"/>
      <c r="W19" s="48"/>
      <c r="X19" s="48"/>
      <c r="Y19" s="48"/>
      <c r="Z19" s="48"/>
      <c r="AA19" s="48"/>
      <c r="AB19" s="48"/>
      <c r="AC19" s="46"/>
      <c r="AD19" s="48"/>
      <c r="AE19" s="46"/>
      <c r="AF19" s="48"/>
      <c r="AG19" s="48"/>
      <c r="AH19" s="48"/>
      <c r="AI19" s="48"/>
      <c r="AJ19" s="48"/>
      <c r="AK19" s="48"/>
      <c r="AL19" s="48"/>
      <c r="AM19" s="49"/>
      <c r="AN19" s="49"/>
      <c r="AO19" s="49"/>
      <c r="AP19" s="49"/>
      <c r="AQ19" s="49"/>
      <c r="AR19" s="49"/>
      <c r="AS19" s="49"/>
      <c r="AT19" s="32"/>
      <c r="AU19" s="43"/>
      <c r="AW19" s="46"/>
    </row>
    <row r="20" spans="2:49" ht="7.2" customHeight="1" x14ac:dyDescent="0.25">
      <c r="Q20" s="26"/>
      <c r="R20" s="31"/>
      <c r="S20" s="31"/>
      <c r="T20" s="31"/>
      <c r="U20" s="31"/>
      <c r="V20" s="32"/>
      <c r="W20" s="33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4"/>
      <c r="AN20" s="34"/>
      <c r="AO20" s="34"/>
      <c r="AP20" s="34"/>
      <c r="AQ20" s="34"/>
      <c r="AR20" s="34"/>
      <c r="AS20" s="35"/>
      <c r="AT20" s="32"/>
      <c r="AU20" s="26"/>
      <c r="AW20" s="31"/>
    </row>
    <row r="21" spans="2:49" ht="8.25" customHeight="1" x14ac:dyDescent="0.25">
      <c r="Q21" s="26"/>
      <c r="R21" s="26"/>
      <c r="S21" s="26"/>
      <c r="T21" s="26"/>
      <c r="U21" s="26"/>
      <c r="V21" s="27"/>
      <c r="W21" s="28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9"/>
      <c r="AN21" s="29"/>
      <c r="AO21" s="29"/>
      <c r="AP21" s="29"/>
      <c r="AQ21" s="29"/>
      <c r="AR21" s="29"/>
      <c r="AS21" s="30"/>
      <c r="AT21" s="27"/>
      <c r="AU21" s="26"/>
      <c r="AW21" s="26"/>
    </row>
    <row r="24" spans="2:49" ht="15.45" customHeight="1" x14ac:dyDescent="0.25">
      <c r="F24" s="24"/>
      <c r="H24" s="25"/>
      <c r="I24" s="25"/>
      <c r="J24" s="25"/>
      <c r="K24" s="25"/>
    </row>
    <row r="25" spans="2:49" ht="6.6" customHeight="1" x14ac:dyDescent="0.25">
      <c r="B25" s="27"/>
      <c r="C25" s="27"/>
      <c r="D25" s="27"/>
      <c r="E25" s="27"/>
      <c r="F25" s="27"/>
      <c r="G25" s="29"/>
      <c r="H25" s="27"/>
      <c r="I25" s="26"/>
      <c r="J25" s="26"/>
      <c r="K25" s="26"/>
      <c r="L25" s="26"/>
    </row>
    <row r="26" spans="2:49" ht="12" customHeight="1" x14ac:dyDescent="0.25">
      <c r="B26" s="27"/>
      <c r="C26" s="32"/>
      <c r="D26" s="32" t="s">
        <v>45</v>
      </c>
      <c r="E26" s="32"/>
      <c r="F26" s="32"/>
      <c r="G26" s="34"/>
      <c r="H26" s="32"/>
      <c r="I26" s="31"/>
      <c r="J26" s="31"/>
      <c r="K26" s="31"/>
      <c r="L26" s="26"/>
    </row>
    <row r="27" spans="2:49" ht="20.399999999999999" x14ac:dyDescent="0.25">
      <c r="B27" s="51"/>
      <c r="C27" s="52"/>
      <c r="D27" s="53" t="s">
        <v>22</v>
      </c>
      <c r="E27" s="53" t="s">
        <v>2</v>
      </c>
      <c r="F27" s="53" t="s">
        <v>23</v>
      </c>
      <c r="G27" s="53" t="s">
        <v>24</v>
      </c>
      <c r="H27" s="53" t="s">
        <v>25</v>
      </c>
      <c r="I27" s="53" t="s">
        <v>26</v>
      </c>
      <c r="J27" s="54" t="s">
        <v>27</v>
      </c>
      <c r="K27" s="55"/>
      <c r="L27" s="56"/>
    </row>
    <row r="28" spans="2:49" ht="12.9" customHeight="1" x14ac:dyDescent="0.25">
      <c r="B28" s="57"/>
      <c r="C28" s="58"/>
      <c r="D28" s="59">
        <v>1</v>
      </c>
      <c r="E28" s="60" t="str">
        <f>U5</f>
        <v>Paul Ridgley</v>
      </c>
      <c r="F28" s="74">
        <f>AW5</f>
        <v>100</v>
      </c>
      <c r="G28" s="74">
        <f t="shared" ref="G28:G38" si="4">AR5+AS5</f>
        <v>20</v>
      </c>
      <c r="H28" s="74">
        <f>COUNTIF(V5:AK5,"&lt;&gt;"&amp;"")-COUNTIF(V5:AK5,"=0")</f>
        <v>10</v>
      </c>
      <c r="I28" s="78">
        <f t="shared" ref="I28:I38" ca="1" si="5">T5</f>
        <v>80</v>
      </c>
      <c r="J28" s="83">
        <f t="shared" ref="J28:J38" ca="1" si="6">S5</f>
        <v>100</v>
      </c>
      <c r="K28" s="61"/>
      <c r="L28" s="62"/>
    </row>
    <row r="29" spans="2:49" ht="12.9" customHeight="1" x14ac:dyDescent="0.25">
      <c r="B29" s="57"/>
      <c r="C29" s="58"/>
      <c r="D29" s="63">
        <v>2</v>
      </c>
      <c r="E29" s="60" t="str">
        <f t="shared" ref="E29:E38" si="7">U6</f>
        <v>Damian Stanley</v>
      </c>
      <c r="F29" s="74">
        <f t="shared" ref="F29:F38" si="8">AW6</f>
        <v>73</v>
      </c>
      <c r="G29" s="74">
        <f t="shared" si="4"/>
        <v>10</v>
      </c>
      <c r="H29" s="74">
        <f t="shared" ref="H29:H41" si="9">COUNTIF(V6:AK6,"&lt;&gt;"&amp;"")-COUNTIF(V6:AK6,"=0")</f>
        <v>9</v>
      </c>
      <c r="I29" s="78">
        <f t="shared" ca="1" si="5"/>
        <v>67</v>
      </c>
      <c r="J29" s="83">
        <f t="shared" ca="1" si="6"/>
        <v>77</v>
      </c>
      <c r="K29" s="61"/>
      <c r="L29" s="62"/>
    </row>
    <row r="30" spans="2:49" ht="12.9" customHeight="1" x14ac:dyDescent="0.25">
      <c r="B30" s="57"/>
      <c r="C30" s="58"/>
      <c r="D30" s="63">
        <v>3</v>
      </c>
      <c r="E30" s="60" t="str">
        <f t="shared" si="7"/>
        <v>Tom Clarke</v>
      </c>
      <c r="F30" s="74">
        <f t="shared" si="8"/>
        <v>54</v>
      </c>
      <c r="G30" s="74">
        <f t="shared" si="4"/>
        <v>10</v>
      </c>
      <c r="H30" s="74">
        <f t="shared" si="9"/>
        <v>7</v>
      </c>
      <c r="I30" s="78">
        <f t="shared" ca="1" si="5"/>
        <v>54</v>
      </c>
      <c r="J30" s="83">
        <f t="shared" ca="1" si="6"/>
        <v>64</v>
      </c>
      <c r="K30" s="61"/>
      <c r="L30" s="62"/>
    </row>
    <row r="31" spans="2:49" ht="12.9" customHeight="1" x14ac:dyDescent="0.25">
      <c r="B31" s="57"/>
      <c r="C31" s="58"/>
      <c r="D31" s="63">
        <v>4</v>
      </c>
      <c r="E31" s="60" t="str">
        <f t="shared" si="7"/>
        <v>Kevin Parrey</v>
      </c>
      <c r="F31" s="74">
        <f t="shared" si="8"/>
        <v>59</v>
      </c>
      <c r="G31" s="74">
        <f t="shared" si="4"/>
        <v>5</v>
      </c>
      <c r="H31" s="74">
        <f t="shared" si="9"/>
        <v>8</v>
      </c>
      <c r="I31" s="78">
        <f t="shared" ca="1" si="5"/>
        <v>59</v>
      </c>
      <c r="J31" s="83">
        <f t="shared" ca="1" si="6"/>
        <v>64</v>
      </c>
      <c r="K31" s="61"/>
      <c r="L31" s="62"/>
    </row>
    <row r="32" spans="2:49" ht="12.9" customHeight="1" x14ac:dyDescent="0.25">
      <c r="B32" s="57"/>
      <c r="C32" s="58"/>
      <c r="D32" s="63">
        <v>5</v>
      </c>
      <c r="E32" s="60" t="str">
        <f t="shared" si="7"/>
        <v>Andrew Newton</v>
      </c>
      <c r="F32" s="74">
        <f t="shared" si="8"/>
        <v>57</v>
      </c>
      <c r="G32" s="74">
        <f t="shared" si="4"/>
        <v>0</v>
      </c>
      <c r="H32" s="74">
        <f t="shared" si="9"/>
        <v>6</v>
      </c>
      <c r="I32" s="78">
        <f t="shared" ca="1" si="5"/>
        <v>57</v>
      </c>
      <c r="J32" s="83">
        <f t="shared" ca="1" si="6"/>
        <v>57</v>
      </c>
      <c r="K32" s="61"/>
      <c r="L32" s="62"/>
    </row>
    <row r="33" spans="2:12" ht="12.9" customHeight="1" x14ac:dyDescent="0.25">
      <c r="B33" s="57"/>
      <c r="C33" s="58"/>
      <c r="D33" s="63">
        <v>6</v>
      </c>
      <c r="E33" s="60" t="str">
        <f t="shared" si="7"/>
        <v>Nick Lowen</v>
      </c>
      <c r="F33" s="74">
        <f t="shared" si="8"/>
        <v>41</v>
      </c>
      <c r="G33" s="74">
        <f t="shared" si="4"/>
        <v>15</v>
      </c>
      <c r="H33" s="74">
        <f t="shared" si="9"/>
        <v>7</v>
      </c>
      <c r="I33" s="78">
        <f t="shared" ca="1" si="5"/>
        <v>41</v>
      </c>
      <c r="J33" s="83">
        <f t="shared" ca="1" si="6"/>
        <v>56</v>
      </c>
      <c r="K33" s="61"/>
      <c r="L33" s="62"/>
    </row>
    <row r="34" spans="2:12" ht="12.9" customHeight="1" x14ac:dyDescent="0.25">
      <c r="B34" s="57"/>
      <c r="C34" s="58"/>
      <c r="D34" s="63">
        <v>7</v>
      </c>
      <c r="E34" s="60" t="str">
        <f t="shared" si="7"/>
        <v>John Gulliver</v>
      </c>
      <c r="F34" s="74">
        <f t="shared" si="8"/>
        <v>53</v>
      </c>
      <c r="G34" s="74">
        <f t="shared" si="4"/>
        <v>0</v>
      </c>
      <c r="H34" s="74">
        <f t="shared" si="9"/>
        <v>7</v>
      </c>
      <c r="I34" s="78">
        <f t="shared" ca="1" si="5"/>
        <v>53</v>
      </c>
      <c r="J34" s="83">
        <f t="shared" ca="1" si="6"/>
        <v>53</v>
      </c>
      <c r="K34" s="61"/>
      <c r="L34" s="62"/>
    </row>
    <row r="35" spans="2:12" ht="12.9" customHeight="1" x14ac:dyDescent="0.25">
      <c r="B35" s="57"/>
      <c r="C35" s="58"/>
      <c r="D35" s="63">
        <v>8</v>
      </c>
      <c r="E35" s="60" t="str">
        <f t="shared" si="7"/>
        <v>Ken Wilsher</v>
      </c>
      <c r="F35" s="74">
        <f t="shared" si="8"/>
        <v>32</v>
      </c>
      <c r="G35" s="74">
        <f t="shared" si="4"/>
        <v>5</v>
      </c>
      <c r="H35" s="74">
        <f t="shared" si="9"/>
        <v>6</v>
      </c>
      <c r="I35" s="78">
        <f t="shared" ca="1" si="5"/>
        <v>32</v>
      </c>
      <c r="J35" s="83">
        <f t="shared" ca="1" si="6"/>
        <v>37</v>
      </c>
      <c r="K35" s="61"/>
      <c r="L35" s="62"/>
    </row>
    <row r="36" spans="2:12" ht="12.9" customHeight="1" x14ac:dyDescent="0.25">
      <c r="B36" s="57"/>
      <c r="C36" s="58"/>
      <c r="D36" s="63">
        <v>9</v>
      </c>
      <c r="E36" s="60" t="str">
        <f t="shared" si="7"/>
        <v>Joseph Lynch</v>
      </c>
      <c r="F36" s="74">
        <f t="shared" si="8"/>
        <v>30</v>
      </c>
      <c r="G36" s="74">
        <f t="shared" si="4"/>
        <v>5</v>
      </c>
      <c r="H36" s="74">
        <f t="shared" si="9"/>
        <v>4</v>
      </c>
      <c r="I36" s="78">
        <f t="shared" ca="1" si="5"/>
        <v>30</v>
      </c>
      <c r="J36" s="83">
        <f t="shared" ca="1" si="6"/>
        <v>35</v>
      </c>
      <c r="K36" s="61"/>
      <c r="L36" s="62"/>
    </row>
    <row r="37" spans="2:12" ht="12.9" customHeight="1" x14ac:dyDescent="0.25">
      <c r="B37" s="57"/>
      <c r="C37" s="58"/>
      <c r="D37" s="63">
        <v>10</v>
      </c>
      <c r="E37" s="60" t="str">
        <f t="shared" si="7"/>
        <v>Mark Emmett</v>
      </c>
      <c r="F37" s="74">
        <f t="shared" si="8"/>
        <v>31</v>
      </c>
      <c r="G37" s="74">
        <f t="shared" si="4"/>
        <v>0</v>
      </c>
      <c r="H37" s="74">
        <f t="shared" si="9"/>
        <v>4</v>
      </c>
      <c r="I37" s="78">
        <f t="shared" ca="1" si="5"/>
        <v>31</v>
      </c>
      <c r="J37" s="83">
        <f t="shared" ca="1" si="6"/>
        <v>31</v>
      </c>
      <c r="K37" s="61"/>
      <c r="L37" s="62"/>
    </row>
    <row r="38" spans="2:12" ht="12.9" customHeight="1" x14ac:dyDescent="0.25">
      <c r="B38" s="57"/>
      <c r="C38" s="58"/>
      <c r="D38" s="63">
        <v>11</v>
      </c>
      <c r="E38" s="60" t="str">
        <f t="shared" si="7"/>
        <v>Darren Readman</v>
      </c>
      <c r="F38" s="74">
        <f t="shared" si="8"/>
        <v>19</v>
      </c>
      <c r="G38" s="74">
        <f t="shared" si="4"/>
        <v>0</v>
      </c>
      <c r="H38" s="74">
        <f t="shared" si="9"/>
        <v>4</v>
      </c>
      <c r="I38" s="78">
        <f t="shared" ca="1" si="5"/>
        <v>19</v>
      </c>
      <c r="J38" s="83">
        <f t="shared" ca="1" si="6"/>
        <v>19</v>
      </c>
      <c r="K38" s="61"/>
      <c r="L38" s="62"/>
    </row>
    <row r="39" spans="2:12" ht="12.9" customHeight="1" x14ac:dyDescent="0.25">
      <c r="B39" s="57"/>
      <c r="C39" s="58"/>
      <c r="D39" s="63">
        <v>12</v>
      </c>
      <c r="E39" s="60" t="str">
        <f t="shared" ref="E39:E40" si="10">U16</f>
        <v>Tom Broughton</v>
      </c>
      <c r="F39" s="74">
        <f t="shared" ref="F39:F40" si="11">AW16</f>
        <v>19</v>
      </c>
      <c r="G39" s="74">
        <f t="shared" ref="G39:G40" si="12">AR16+AS16</f>
        <v>0</v>
      </c>
      <c r="H39" s="74">
        <f t="shared" si="9"/>
        <v>2</v>
      </c>
      <c r="I39" s="78">
        <f t="shared" ref="I39:I40" ca="1" si="13">T16</f>
        <v>19</v>
      </c>
      <c r="J39" s="83">
        <f t="shared" ref="J39:J40" ca="1" si="14">S16</f>
        <v>19</v>
      </c>
      <c r="K39" s="61"/>
      <c r="L39" s="62"/>
    </row>
    <row r="40" spans="2:12" ht="12.9" customHeight="1" x14ac:dyDescent="0.25">
      <c r="B40" s="57"/>
      <c r="C40" s="58"/>
      <c r="D40" s="63">
        <v>13</v>
      </c>
      <c r="E40" s="60" t="str">
        <f t="shared" si="10"/>
        <v>Adrian Parry</v>
      </c>
      <c r="F40" s="74">
        <f t="shared" si="11"/>
        <v>16</v>
      </c>
      <c r="G40" s="74">
        <f t="shared" si="12"/>
        <v>0</v>
      </c>
      <c r="H40" s="74">
        <f t="shared" si="9"/>
        <v>3</v>
      </c>
      <c r="I40" s="78">
        <f t="shared" ca="1" si="13"/>
        <v>16</v>
      </c>
      <c r="J40" s="83">
        <f t="shared" ca="1" si="14"/>
        <v>16</v>
      </c>
      <c r="K40" s="61"/>
      <c r="L40" s="62"/>
    </row>
    <row r="41" spans="2:12" ht="12.9" customHeight="1" x14ac:dyDescent="0.25">
      <c r="B41" s="57"/>
      <c r="C41" s="58"/>
      <c r="D41" s="63">
        <v>14</v>
      </c>
      <c r="E41" s="60" t="str">
        <f t="shared" ref="E41" si="15">U18</f>
        <v>Nick Shott</v>
      </c>
      <c r="F41" s="74">
        <f t="shared" ref="F41" si="16">AW18</f>
        <v>10</v>
      </c>
      <c r="G41" s="74">
        <f t="shared" ref="G41" si="17">AR18+AS18</f>
        <v>0</v>
      </c>
      <c r="H41" s="74">
        <f t="shared" si="9"/>
        <v>2</v>
      </c>
      <c r="I41" s="78">
        <f t="shared" ref="I41" ca="1" si="18">T18</f>
        <v>10</v>
      </c>
      <c r="J41" s="83">
        <f t="shared" ref="J41" ca="1" si="19">S18</f>
        <v>10</v>
      </c>
      <c r="K41" s="61"/>
      <c r="L41" s="62"/>
    </row>
    <row r="42" spans="2:12" ht="12.9" customHeight="1" x14ac:dyDescent="0.25">
      <c r="B42" s="57"/>
      <c r="C42" s="58"/>
      <c r="D42" s="63"/>
      <c r="E42" s="60"/>
      <c r="F42" s="74"/>
      <c r="G42" s="74"/>
      <c r="H42" s="74"/>
      <c r="I42" s="78"/>
      <c r="J42" s="83"/>
      <c r="K42" s="61"/>
      <c r="L42" s="62"/>
    </row>
    <row r="43" spans="2:12" ht="6.75" customHeight="1" x14ac:dyDescent="0.25">
      <c r="B43" s="27"/>
      <c r="C43" s="32"/>
      <c r="D43" s="32"/>
      <c r="E43" s="32"/>
      <c r="F43" s="32"/>
      <c r="G43" s="34"/>
      <c r="H43" s="32"/>
      <c r="I43" s="31"/>
      <c r="J43" s="31"/>
      <c r="K43" s="31"/>
      <c r="L43" s="26"/>
    </row>
    <row r="44" spans="2:12" ht="7.2" customHeight="1" x14ac:dyDescent="0.25">
      <c r="B44" s="27"/>
      <c r="C44" s="27"/>
      <c r="D44" s="27"/>
      <c r="E44" s="27"/>
      <c r="F44" s="27"/>
      <c r="G44" s="29"/>
      <c r="H44" s="27"/>
      <c r="I44" s="26"/>
      <c r="J44" s="26"/>
      <c r="K44" s="26"/>
      <c r="L44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7C80-D4C8-4D02-A90A-DB6F274A46F8}">
  <dimension ref="B1:AW100"/>
  <sheetViews>
    <sheetView topLeftCell="A66" zoomScaleNormal="100" workbookViewId="0">
      <selection activeCell="D53" sqref="D53:J95"/>
    </sheetView>
  </sheetViews>
  <sheetFormatPr defaultRowHeight="13.2" x14ac:dyDescent="0.25"/>
  <cols>
    <col min="1" max="1" width="2.21875" customWidth="1"/>
    <col min="2" max="3" width="1.5546875" customWidth="1"/>
    <col min="4" max="4" width="8.77734375" customWidth="1"/>
    <col min="5" max="5" width="18.21875" customWidth="1"/>
    <col min="6" max="6" width="20.21875" customWidth="1"/>
    <col min="11" max="12" width="1.5546875" customWidth="1"/>
    <col min="17" max="18" width="1.5546875" customWidth="1"/>
    <col min="21" max="21" width="21.88671875" customWidth="1"/>
    <col min="22" max="45" width="3.109375" customWidth="1"/>
    <col min="46" max="47" width="1.5546875" customWidth="1"/>
  </cols>
  <sheetData>
    <row r="1" spans="14:49" ht="12.9" customHeight="1" x14ac:dyDescent="0.25"/>
    <row r="2" spans="14:49" ht="8.25" customHeight="1" x14ac:dyDescent="0.25">
      <c r="Q2" s="26"/>
      <c r="R2" s="26"/>
      <c r="S2" s="26"/>
      <c r="T2" s="26"/>
      <c r="U2" s="26"/>
      <c r="V2" s="27"/>
      <c r="W2" s="28"/>
      <c r="X2" s="27"/>
      <c r="Y2" s="27"/>
      <c r="Z2" s="27"/>
      <c r="AA2" s="27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7"/>
      <c r="AM2" s="29"/>
      <c r="AN2" s="29"/>
      <c r="AO2" s="29"/>
      <c r="AP2" s="29"/>
      <c r="AQ2" s="29"/>
      <c r="AR2" s="29"/>
      <c r="AS2" s="30"/>
      <c r="AT2" s="27"/>
      <c r="AU2" s="27"/>
      <c r="AW2" s="26"/>
    </row>
    <row r="3" spans="14:49" ht="8.25" customHeight="1" x14ac:dyDescent="0.25">
      <c r="Q3" s="26"/>
      <c r="R3" s="31"/>
      <c r="S3" s="31"/>
      <c r="T3" s="31"/>
      <c r="U3" s="31"/>
      <c r="V3" s="32"/>
      <c r="W3" s="33"/>
      <c r="X3" s="32"/>
      <c r="Y3" s="32"/>
      <c r="Z3" s="32"/>
      <c r="AA3" s="32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2"/>
      <c r="AM3" s="34"/>
      <c r="AN3" s="34"/>
      <c r="AO3" s="34"/>
      <c r="AP3" s="34"/>
      <c r="AQ3" s="34"/>
      <c r="AR3" s="34"/>
      <c r="AS3" s="35"/>
      <c r="AT3" s="32"/>
      <c r="AU3" s="27"/>
      <c r="AW3" s="31"/>
    </row>
    <row r="4" spans="14:49" ht="139.5" customHeight="1" x14ac:dyDescent="0.25">
      <c r="N4" t="s">
        <v>299</v>
      </c>
      <c r="Q4" s="36"/>
      <c r="R4" s="37"/>
      <c r="S4" s="79" t="s">
        <v>27</v>
      </c>
      <c r="T4" s="79" t="s">
        <v>42</v>
      </c>
      <c r="U4" s="38"/>
      <c r="V4" s="39" t="s">
        <v>28</v>
      </c>
      <c r="W4" s="39" t="s">
        <v>130</v>
      </c>
      <c r="X4" s="39" t="s">
        <v>170</v>
      </c>
      <c r="Y4" s="39" t="s">
        <v>211</v>
      </c>
      <c r="Z4" s="39" t="s">
        <v>247</v>
      </c>
      <c r="AA4" s="39" t="s">
        <v>255</v>
      </c>
      <c r="AB4" s="39" t="s">
        <v>267</v>
      </c>
      <c r="AC4" s="39" t="s">
        <v>297</v>
      </c>
      <c r="AD4" s="39" t="s">
        <v>319</v>
      </c>
      <c r="AE4" s="39" t="s">
        <v>324</v>
      </c>
      <c r="AF4" s="39" t="s">
        <v>330</v>
      </c>
      <c r="AG4" s="39" t="s">
        <v>368</v>
      </c>
      <c r="AH4" s="39" t="s">
        <v>423</v>
      </c>
      <c r="AI4" s="39" t="s">
        <v>441</v>
      </c>
      <c r="AJ4" s="39" t="s">
        <v>448</v>
      </c>
      <c r="AK4" s="39" t="s">
        <v>468</v>
      </c>
      <c r="AL4" s="39"/>
      <c r="AM4" s="40" t="s">
        <v>15</v>
      </c>
      <c r="AN4" s="40" t="s">
        <v>16</v>
      </c>
      <c r="AO4" s="40" t="s">
        <v>17</v>
      </c>
      <c r="AP4" s="40" t="s">
        <v>18</v>
      </c>
      <c r="AQ4" s="40" t="s">
        <v>19</v>
      </c>
      <c r="AR4" s="40" t="s">
        <v>20</v>
      </c>
      <c r="AS4" s="40" t="s">
        <v>21</v>
      </c>
      <c r="AT4" s="41"/>
      <c r="AU4" s="42"/>
      <c r="AW4" s="79" t="s">
        <v>23</v>
      </c>
    </row>
    <row r="5" spans="14:49" ht="12.9" customHeight="1" x14ac:dyDescent="0.25">
      <c r="N5">
        <f t="shared" ref="N5:N46" si="0">COUNTIF(V5:AK5,"&lt;&gt;"&amp;"")-COUNTIF(V5:AK5,"=0")</f>
        <v>11</v>
      </c>
      <c r="Q5" s="43"/>
      <c r="R5" s="44"/>
      <c r="S5" s="84">
        <f t="shared" ref="S5:S46" ca="1" si="1">T5+AR5+AS5</f>
        <v>89</v>
      </c>
      <c r="T5" s="77">
        <f t="array" aca="1" ref="T5" ca="1">SUM(LARGE(V5:AK5,ROW(INDIRECT("1:8"))))</f>
        <v>79</v>
      </c>
      <c r="U5" s="47" t="s">
        <v>68</v>
      </c>
      <c r="V5" s="46">
        <v>10</v>
      </c>
      <c r="W5" s="46">
        <v>3</v>
      </c>
      <c r="X5" s="46">
        <v>10</v>
      </c>
      <c r="Y5" s="46">
        <v>0</v>
      </c>
      <c r="Z5" s="46">
        <v>9</v>
      </c>
      <c r="AA5" s="46">
        <v>10</v>
      </c>
      <c r="AB5" s="46">
        <v>10</v>
      </c>
      <c r="AC5" s="46">
        <v>8</v>
      </c>
      <c r="AD5" s="46">
        <v>10</v>
      </c>
      <c r="AE5" s="46">
        <v>0</v>
      </c>
      <c r="AF5" s="46">
        <v>10</v>
      </c>
      <c r="AG5" s="46">
        <v>0</v>
      </c>
      <c r="AH5" s="46">
        <v>10</v>
      </c>
      <c r="AI5" s="46">
        <v>9</v>
      </c>
      <c r="AJ5" s="46">
        <v>0</v>
      </c>
      <c r="AK5" s="46">
        <v>0</v>
      </c>
      <c r="AL5" s="46"/>
      <c r="AM5" s="49"/>
      <c r="AN5" s="49"/>
      <c r="AO5" s="49">
        <v>5</v>
      </c>
      <c r="AP5" s="49"/>
      <c r="AQ5" s="49"/>
      <c r="AR5" s="81">
        <f t="shared" ref="AR5:AR46" si="2">SUM(AM5:AQ5)</f>
        <v>5</v>
      </c>
      <c r="AS5" s="49">
        <v>5</v>
      </c>
      <c r="AT5" s="32"/>
      <c r="AU5" s="27"/>
      <c r="AW5" s="84">
        <f t="shared" ref="AW5:AW46" si="3">SUM(V5:AK5)</f>
        <v>99</v>
      </c>
    </row>
    <row r="6" spans="14:49" ht="12.9" customHeight="1" x14ac:dyDescent="0.25">
      <c r="N6">
        <f t="shared" si="0"/>
        <v>8</v>
      </c>
      <c r="Q6" s="43"/>
      <c r="R6" s="44"/>
      <c r="S6" s="84">
        <f t="shared" ca="1" si="1"/>
        <v>60</v>
      </c>
      <c r="T6" s="77">
        <f t="array" aca="1" ref="T6" ca="1">SUM(LARGE(V6:AK6,ROW(INDIRECT("1:8"))))</f>
        <v>55</v>
      </c>
      <c r="U6" s="47" t="s">
        <v>75</v>
      </c>
      <c r="V6" s="46">
        <v>9</v>
      </c>
      <c r="W6" s="46">
        <v>2</v>
      </c>
      <c r="X6" s="46">
        <v>7</v>
      </c>
      <c r="Y6" s="46">
        <v>8</v>
      </c>
      <c r="Z6" s="46">
        <v>0</v>
      </c>
      <c r="AA6" s="46">
        <v>9</v>
      </c>
      <c r="AB6" s="46">
        <v>9</v>
      </c>
      <c r="AC6" s="46">
        <v>2</v>
      </c>
      <c r="AD6" s="46">
        <v>0</v>
      </c>
      <c r="AE6" s="46">
        <v>0</v>
      </c>
      <c r="AF6" s="46">
        <v>0</v>
      </c>
      <c r="AG6" s="46">
        <v>0</v>
      </c>
      <c r="AH6" s="46">
        <v>9</v>
      </c>
      <c r="AI6" s="46">
        <v>0</v>
      </c>
      <c r="AJ6" s="46">
        <v>0</v>
      </c>
      <c r="AK6" s="46">
        <v>0</v>
      </c>
      <c r="AL6" s="46"/>
      <c r="AM6" s="49"/>
      <c r="AN6" s="49"/>
      <c r="AO6" s="49"/>
      <c r="AP6" s="49"/>
      <c r="AQ6" s="49"/>
      <c r="AR6" s="81">
        <f t="shared" si="2"/>
        <v>0</v>
      </c>
      <c r="AS6" s="49">
        <v>5</v>
      </c>
      <c r="AT6" s="32"/>
      <c r="AU6" s="27"/>
      <c r="AW6" s="84">
        <f t="shared" si="3"/>
        <v>55</v>
      </c>
    </row>
    <row r="7" spans="14:49" ht="12.9" customHeight="1" x14ac:dyDescent="0.25">
      <c r="N7">
        <f t="shared" si="0"/>
        <v>6</v>
      </c>
      <c r="Q7" s="43"/>
      <c r="R7" s="44"/>
      <c r="S7" s="84">
        <f t="shared" ca="1" si="1"/>
        <v>48</v>
      </c>
      <c r="T7" s="77">
        <f t="array" aca="1" ref="T7" ca="1">SUM(LARGE(V7:AK7,ROW(INDIRECT("1:8"))))</f>
        <v>43</v>
      </c>
      <c r="U7" s="47" t="s">
        <v>105</v>
      </c>
      <c r="V7" s="46">
        <v>0</v>
      </c>
      <c r="W7" s="46">
        <v>5</v>
      </c>
      <c r="X7" s="46">
        <v>0</v>
      </c>
      <c r="Y7" s="46">
        <v>10</v>
      </c>
      <c r="Z7" s="46">
        <v>8</v>
      </c>
      <c r="AA7" s="46">
        <v>0</v>
      </c>
      <c r="AB7" s="46">
        <v>0</v>
      </c>
      <c r="AC7" s="46">
        <v>5</v>
      </c>
      <c r="AD7" s="46">
        <v>0</v>
      </c>
      <c r="AE7" s="46">
        <v>0</v>
      </c>
      <c r="AF7" s="46">
        <v>0</v>
      </c>
      <c r="AG7" s="46">
        <v>9</v>
      </c>
      <c r="AH7" s="46">
        <v>0</v>
      </c>
      <c r="AI7" s="46">
        <v>0</v>
      </c>
      <c r="AJ7" s="46">
        <v>6</v>
      </c>
      <c r="AK7" s="46">
        <v>0</v>
      </c>
      <c r="AL7" s="46"/>
      <c r="AM7" s="49">
        <v>5</v>
      </c>
      <c r="AN7" s="49"/>
      <c r="AO7" s="49"/>
      <c r="AP7" s="49"/>
      <c r="AQ7" s="49"/>
      <c r="AR7" s="81">
        <f t="shared" si="2"/>
        <v>5</v>
      </c>
      <c r="AS7" s="49"/>
      <c r="AT7" s="32"/>
      <c r="AU7" s="27"/>
      <c r="AW7" s="84">
        <f t="shared" si="3"/>
        <v>43</v>
      </c>
    </row>
    <row r="8" spans="14:49" ht="12.9" customHeight="1" x14ac:dyDescent="0.25">
      <c r="N8">
        <f t="shared" si="0"/>
        <v>6</v>
      </c>
      <c r="Q8" s="43"/>
      <c r="R8" s="44"/>
      <c r="S8" s="84">
        <f t="shared" ca="1" si="1"/>
        <v>42</v>
      </c>
      <c r="T8" s="77">
        <f t="array" aca="1" ref="T8" ca="1">SUM(LARGE(V8:AK8,ROW(INDIRECT("1:8"))))</f>
        <v>37</v>
      </c>
      <c r="U8" s="47" t="s">
        <v>138</v>
      </c>
      <c r="V8" s="46">
        <v>6</v>
      </c>
      <c r="W8" s="46">
        <v>0</v>
      </c>
      <c r="X8" s="46">
        <v>8</v>
      </c>
      <c r="Y8" s="46">
        <v>7</v>
      </c>
      <c r="Z8" s="46">
        <v>5</v>
      </c>
      <c r="AA8" s="46">
        <v>0</v>
      </c>
      <c r="AB8" s="46">
        <v>0</v>
      </c>
      <c r="AC8" s="46">
        <v>2</v>
      </c>
      <c r="AD8" s="46">
        <v>9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/>
      <c r="AM8" s="49">
        <v>5</v>
      </c>
      <c r="AN8" s="49"/>
      <c r="AO8" s="49"/>
      <c r="AP8" s="49"/>
      <c r="AQ8" s="49"/>
      <c r="AR8" s="81">
        <f t="shared" si="2"/>
        <v>5</v>
      </c>
      <c r="AS8" s="49"/>
      <c r="AT8" s="32"/>
      <c r="AU8" s="27"/>
      <c r="AW8" s="84">
        <f t="shared" si="3"/>
        <v>37</v>
      </c>
    </row>
    <row r="9" spans="14:49" ht="12.9" customHeight="1" x14ac:dyDescent="0.25">
      <c r="N9">
        <f t="shared" si="0"/>
        <v>4</v>
      </c>
      <c r="Q9" s="43"/>
      <c r="R9" s="44"/>
      <c r="S9" s="84">
        <f t="shared" ca="1" si="1"/>
        <v>40</v>
      </c>
      <c r="T9" s="77">
        <f t="array" aca="1" ref="T9" ca="1">SUM(LARGE(V9:AK9,ROW(INDIRECT("1:8"))))</f>
        <v>40</v>
      </c>
      <c r="U9" s="47" t="s">
        <v>94</v>
      </c>
      <c r="V9" s="46">
        <v>0</v>
      </c>
      <c r="W9" s="46">
        <v>10</v>
      </c>
      <c r="X9" s="46">
        <v>0</v>
      </c>
      <c r="Y9" s="46">
        <v>0</v>
      </c>
      <c r="Z9" s="46">
        <v>10</v>
      </c>
      <c r="AA9" s="46">
        <v>0</v>
      </c>
      <c r="AB9" s="46">
        <v>0</v>
      </c>
      <c r="AC9" s="46">
        <v>10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10</v>
      </c>
      <c r="AJ9" s="46">
        <v>0</v>
      </c>
      <c r="AK9" s="46">
        <v>0</v>
      </c>
      <c r="AL9" s="46"/>
      <c r="AM9" s="49"/>
      <c r="AN9" s="49"/>
      <c r="AO9" s="49"/>
      <c r="AP9" s="49"/>
      <c r="AQ9" s="49"/>
      <c r="AR9" s="81">
        <f t="shared" si="2"/>
        <v>0</v>
      </c>
      <c r="AS9" s="49"/>
      <c r="AT9" s="32"/>
      <c r="AU9" s="27"/>
      <c r="AW9" s="84">
        <f t="shared" si="3"/>
        <v>40</v>
      </c>
    </row>
    <row r="10" spans="14:49" ht="12.9" customHeight="1" x14ac:dyDescent="0.25">
      <c r="N10">
        <f t="shared" si="0"/>
        <v>5</v>
      </c>
      <c r="Q10" s="43"/>
      <c r="R10" s="44"/>
      <c r="S10" s="84">
        <f t="shared" ca="1" si="1"/>
        <v>34</v>
      </c>
      <c r="T10" s="77">
        <f t="array" aca="1" ref="T10" ca="1">SUM(LARGE(V10:AK10,ROW(INDIRECT("1:8"))))</f>
        <v>29</v>
      </c>
      <c r="U10" s="47" t="s">
        <v>65</v>
      </c>
      <c r="V10" s="46">
        <v>8</v>
      </c>
      <c r="W10" s="46">
        <v>0</v>
      </c>
      <c r="X10" s="46">
        <v>6</v>
      </c>
      <c r="Y10" s="46">
        <v>6</v>
      </c>
      <c r="Z10" s="46">
        <v>6</v>
      </c>
      <c r="AA10" s="46">
        <v>0</v>
      </c>
      <c r="AB10" s="46">
        <v>0</v>
      </c>
      <c r="AC10" s="46">
        <v>3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/>
      <c r="AM10" s="49">
        <v>5</v>
      </c>
      <c r="AN10" s="49"/>
      <c r="AO10" s="49"/>
      <c r="AP10" s="49"/>
      <c r="AQ10" s="49"/>
      <c r="AR10" s="81">
        <f t="shared" si="2"/>
        <v>5</v>
      </c>
      <c r="AS10" s="49"/>
      <c r="AT10" s="32"/>
      <c r="AU10" s="27"/>
      <c r="AW10" s="84">
        <f t="shared" si="3"/>
        <v>29</v>
      </c>
    </row>
    <row r="11" spans="14:49" ht="12.9" customHeight="1" x14ac:dyDescent="0.25">
      <c r="N11">
        <f t="shared" si="0"/>
        <v>4</v>
      </c>
      <c r="Q11" s="43"/>
      <c r="R11" s="44"/>
      <c r="S11" s="84">
        <f t="shared" ca="1" si="1"/>
        <v>30</v>
      </c>
      <c r="T11" s="77">
        <f t="array" aca="1" ref="T11" ca="1">SUM(LARGE(V11:AK11,ROW(INDIRECT("1:8"))))</f>
        <v>25</v>
      </c>
      <c r="U11" s="47" t="s">
        <v>224</v>
      </c>
      <c r="V11" s="46">
        <v>0</v>
      </c>
      <c r="W11" s="46">
        <v>0</v>
      </c>
      <c r="X11" s="46">
        <v>0</v>
      </c>
      <c r="Y11" s="46">
        <v>0</v>
      </c>
      <c r="Z11" s="46">
        <v>3</v>
      </c>
      <c r="AA11" s="46">
        <v>0</v>
      </c>
      <c r="AB11" s="46">
        <v>8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7</v>
      </c>
      <c r="AI11" s="46">
        <v>0</v>
      </c>
      <c r="AJ11" s="46">
        <v>0</v>
      </c>
      <c r="AK11" s="46">
        <v>7</v>
      </c>
      <c r="AL11" s="46"/>
      <c r="AM11" s="49"/>
      <c r="AN11" s="49"/>
      <c r="AO11" s="49">
        <v>5</v>
      </c>
      <c r="AP11" s="49"/>
      <c r="AQ11" s="49"/>
      <c r="AR11" s="81">
        <f t="shared" si="2"/>
        <v>5</v>
      </c>
      <c r="AS11" s="49"/>
      <c r="AT11" s="32"/>
      <c r="AU11" s="27"/>
      <c r="AW11" s="84">
        <f t="shared" si="3"/>
        <v>25</v>
      </c>
    </row>
    <row r="12" spans="14:49" ht="12.9" customHeight="1" x14ac:dyDescent="0.25">
      <c r="N12">
        <f t="shared" si="0"/>
        <v>2</v>
      </c>
      <c r="Q12" s="43"/>
      <c r="R12" s="44"/>
      <c r="S12" s="84">
        <f t="shared" ca="1" si="1"/>
        <v>25</v>
      </c>
      <c r="T12" s="77">
        <f t="array" aca="1" ref="T12" ca="1">SUM(LARGE(V12:AK12,ROW(INDIRECT("1:8"))))</f>
        <v>15</v>
      </c>
      <c r="U12" s="47" t="s">
        <v>273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7</v>
      </c>
      <c r="AD12" s="46">
        <v>0</v>
      </c>
      <c r="AE12" s="46">
        <v>0</v>
      </c>
      <c r="AF12" s="46">
        <v>0</v>
      </c>
      <c r="AG12" s="46">
        <v>8</v>
      </c>
      <c r="AH12" s="46">
        <v>0</v>
      </c>
      <c r="AI12" s="46">
        <v>0</v>
      </c>
      <c r="AJ12" s="46">
        <v>0</v>
      </c>
      <c r="AK12" s="46">
        <v>0</v>
      </c>
      <c r="AL12" s="46"/>
      <c r="AM12" s="49">
        <v>5</v>
      </c>
      <c r="AN12" s="49"/>
      <c r="AO12" s="49"/>
      <c r="AP12" s="49"/>
      <c r="AQ12" s="49">
        <v>5</v>
      </c>
      <c r="AR12" s="81">
        <f t="shared" si="2"/>
        <v>10</v>
      </c>
      <c r="AS12" s="49"/>
      <c r="AT12" s="32"/>
      <c r="AU12" s="27"/>
      <c r="AW12" s="84">
        <f t="shared" si="3"/>
        <v>15</v>
      </c>
    </row>
    <row r="13" spans="14:49" ht="13.2" customHeight="1" x14ac:dyDescent="0.25">
      <c r="N13">
        <f t="shared" si="0"/>
        <v>3</v>
      </c>
      <c r="Q13" s="43"/>
      <c r="R13" s="44"/>
      <c r="S13" s="84">
        <f t="shared" ca="1" si="1"/>
        <v>25</v>
      </c>
      <c r="T13" s="77">
        <f t="array" aca="1" ref="T13" ca="1">SUM(LARGE(V13:AK13,ROW(INDIRECT("1:8"))))</f>
        <v>25</v>
      </c>
      <c r="U13" s="47" t="s">
        <v>274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6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9</v>
      </c>
      <c r="AK13" s="46">
        <v>10</v>
      </c>
      <c r="AL13" s="46"/>
      <c r="AM13" s="49"/>
      <c r="AN13" s="49"/>
      <c r="AO13" s="49"/>
      <c r="AP13" s="49"/>
      <c r="AQ13" s="49"/>
      <c r="AR13" s="81">
        <f t="shared" si="2"/>
        <v>0</v>
      </c>
      <c r="AS13" s="49"/>
      <c r="AT13" s="32"/>
      <c r="AU13" s="27"/>
      <c r="AW13" s="84">
        <f t="shared" si="3"/>
        <v>25</v>
      </c>
    </row>
    <row r="14" spans="14:49" ht="12.9" customHeight="1" x14ac:dyDescent="0.25">
      <c r="N14">
        <f t="shared" si="0"/>
        <v>3</v>
      </c>
      <c r="Q14" s="43"/>
      <c r="R14" s="44"/>
      <c r="S14" s="84">
        <f t="shared" ca="1" si="1"/>
        <v>22</v>
      </c>
      <c r="T14" s="77">
        <f t="array" aca="1" ref="T14" ca="1">SUM(LARGE(V14:AK14,ROW(INDIRECT("1:8"))))</f>
        <v>22</v>
      </c>
      <c r="U14" s="47" t="s">
        <v>106</v>
      </c>
      <c r="V14" s="46">
        <v>0</v>
      </c>
      <c r="W14" s="46">
        <v>4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10</v>
      </c>
      <c r="AF14" s="46">
        <v>0</v>
      </c>
      <c r="AG14" s="46">
        <v>0</v>
      </c>
      <c r="AH14" s="46">
        <v>0</v>
      </c>
      <c r="AI14" s="46">
        <v>8</v>
      </c>
      <c r="AJ14" s="46">
        <v>0</v>
      </c>
      <c r="AK14" s="46">
        <v>0</v>
      </c>
      <c r="AL14" s="46"/>
      <c r="AM14" s="49"/>
      <c r="AN14" s="49"/>
      <c r="AO14" s="49"/>
      <c r="AP14" s="49"/>
      <c r="AQ14" s="49"/>
      <c r="AR14" s="81">
        <f t="shared" si="2"/>
        <v>0</v>
      </c>
      <c r="AS14" s="49"/>
      <c r="AT14" s="32"/>
      <c r="AU14" s="27"/>
      <c r="AW14" s="84">
        <f t="shared" si="3"/>
        <v>22</v>
      </c>
    </row>
    <row r="15" spans="14:49" ht="12.9" customHeight="1" x14ac:dyDescent="0.25">
      <c r="N15">
        <f t="shared" si="0"/>
        <v>2</v>
      </c>
      <c r="Q15" s="43"/>
      <c r="R15" s="44"/>
      <c r="S15" s="84">
        <f t="shared" ca="1" si="1"/>
        <v>20</v>
      </c>
      <c r="T15" s="77">
        <f t="array" aca="1" ref="T15" ca="1">SUM(LARGE(V15:AK15,ROW(INDIRECT("1:8"))))</f>
        <v>20</v>
      </c>
      <c r="U15" s="47" t="s">
        <v>336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10</v>
      </c>
      <c r="AH15" s="46">
        <v>0</v>
      </c>
      <c r="AI15" s="46">
        <v>0</v>
      </c>
      <c r="AJ15" s="46">
        <v>10</v>
      </c>
      <c r="AK15" s="46">
        <v>0</v>
      </c>
      <c r="AL15" s="46"/>
      <c r="AM15" s="49"/>
      <c r="AN15" s="49"/>
      <c r="AO15" s="49"/>
      <c r="AP15" s="49"/>
      <c r="AQ15" s="49"/>
      <c r="AR15" s="81">
        <f t="shared" si="2"/>
        <v>0</v>
      </c>
      <c r="AS15" s="49"/>
      <c r="AT15" s="32"/>
      <c r="AU15" s="27"/>
      <c r="AW15" s="84">
        <f t="shared" si="3"/>
        <v>20</v>
      </c>
    </row>
    <row r="16" spans="14:49" ht="12.9" customHeight="1" x14ac:dyDescent="0.25">
      <c r="N16">
        <f t="shared" si="0"/>
        <v>3</v>
      </c>
      <c r="Q16" s="43"/>
      <c r="R16" s="44"/>
      <c r="S16" s="84">
        <f t="shared" ca="1" si="1"/>
        <v>19</v>
      </c>
      <c r="T16" s="77">
        <f t="array" aca="1" ref="T16" ca="1">SUM(LARGE(V16:AK16,ROW(INDIRECT("1:8"))))</f>
        <v>19</v>
      </c>
      <c r="U16" s="47" t="s">
        <v>289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2</v>
      </c>
      <c r="AD16" s="46">
        <v>0</v>
      </c>
      <c r="AE16" s="46">
        <v>8</v>
      </c>
      <c r="AF16" s="46">
        <v>9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/>
      <c r="AM16" s="49"/>
      <c r="AN16" s="49"/>
      <c r="AO16" s="49"/>
      <c r="AP16" s="49"/>
      <c r="AQ16" s="49"/>
      <c r="AR16" s="81">
        <f t="shared" si="2"/>
        <v>0</v>
      </c>
      <c r="AS16" s="49"/>
      <c r="AT16" s="32"/>
      <c r="AU16" s="27"/>
      <c r="AW16" s="84">
        <f t="shared" si="3"/>
        <v>19</v>
      </c>
    </row>
    <row r="17" spans="14:49" ht="12.9" customHeight="1" x14ac:dyDescent="0.25">
      <c r="N17">
        <f t="shared" si="0"/>
        <v>3</v>
      </c>
      <c r="Q17" s="43"/>
      <c r="R17" s="44"/>
      <c r="S17" s="84">
        <f t="shared" ca="1" si="1"/>
        <v>18</v>
      </c>
      <c r="T17" s="77">
        <f t="array" aca="1" ref="T17" ca="1">SUM(LARGE(V17:AK17,ROW(INDIRECT("1:8"))))</f>
        <v>18</v>
      </c>
      <c r="U17" s="47" t="s">
        <v>107</v>
      </c>
      <c r="V17" s="46">
        <v>0</v>
      </c>
      <c r="W17" s="46">
        <v>2</v>
      </c>
      <c r="X17" s="46">
        <v>0</v>
      </c>
      <c r="Y17" s="46">
        <v>0</v>
      </c>
      <c r="Z17" s="46">
        <v>7</v>
      </c>
      <c r="AA17" s="46">
        <v>0</v>
      </c>
      <c r="AB17" s="46">
        <v>0</v>
      </c>
      <c r="AC17" s="46">
        <v>0</v>
      </c>
      <c r="AD17" s="46">
        <v>0</v>
      </c>
      <c r="AE17" s="46">
        <v>9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/>
      <c r="AM17" s="49"/>
      <c r="AN17" s="49"/>
      <c r="AO17" s="49"/>
      <c r="AP17" s="49"/>
      <c r="AQ17" s="49"/>
      <c r="AR17" s="81">
        <f t="shared" si="2"/>
        <v>0</v>
      </c>
      <c r="AS17" s="49"/>
      <c r="AT17" s="32"/>
      <c r="AU17" s="27"/>
      <c r="AW17" s="84">
        <f t="shared" si="3"/>
        <v>18</v>
      </c>
    </row>
    <row r="18" spans="14:49" ht="12.9" customHeight="1" x14ac:dyDescent="0.25">
      <c r="N18">
        <f t="shared" si="0"/>
        <v>2</v>
      </c>
      <c r="Q18" s="43"/>
      <c r="R18" s="44"/>
      <c r="S18" s="84">
        <f t="shared" ca="1" si="1"/>
        <v>17</v>
      </c>
      <c r="T18" s="77">
        <f t="array" aca="1" ref="T18" ca="1">SUM(LARGE(V18:AK18,ROW(INDIRECT("1:8"))))</f>
        <v>17</v>
      </c>
      <c r="U18" s="47" t="s">
        <v>97</v>
      </c>
      <c r="V18" s="46">
        <v>0</v>
      </c>
      <c r="W18" s="46">
        <v>9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8</v>
      </c>
      <c r="AK18" s="46">
        <v>0</v>
      </c>
      <c r="AL18" s="46"/>
      <c r="AM18" s="49"/>
      <c r="AN18" s="49"/>
      <c r="AO18" s="49"/>
      <c r="AP18" s="49"/>
      <c r="AQ18" s="49"/>
      <c r="AR18" s="81">
        <f t="shared" si="2"/>
        <v>0</v>
      </c>
      <c r="AS18" s="49"/>
      <c r="AT18" s="32"/>
      <c r="AU18" s="27"/>
      <c r="AW18" s="84">
        <f t="shared" si="3"/>
        <v>17</v>
      </c>
    </row>
    <row r="19" spans="14:49" ht="12.9" customHeight="1" x14ac:dyDescent="0.25">
      <c r="N19">
        <f t="shared" si="0"/>
        <v>3</v>
      </c>
      <c r="Q19" s="43"/>
      <c r="R19" s="44"/>
      <c r="S19" s="84">
        <f t="shared" ca="1" si="1"/>
        <v>16</v>
      </c>
      <c r="T19" s="77">
        <f t="array" aca="1" ref="T19" ca="1">SUM(LARGE(V19:AK19,ROW(INDIRECT("1:8"))))</f>
        <v>16</v>
      </c>
      <c r="U19" s="47" t="s">
        <v>223</v>
      </c>
      <c r="V19" s="46">
        <v>0</v>
      </c>
      <c r="W19" s="46">
        <v>0</v>
      </c>
      <c r="X19" s="46">
        <v>0</v>
      </c>
      <c r="Y19" s="46">
        <v>0</v>
      </c>
      <c r="Z19" s="46">
        <v>4</v>
      </c>
      <c r="AA19" s="46">
        <v>6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6</v>
      </c>
      <c r="AJ19" s="46">
        <v>0</v>
      </c>
      <c r="AK19" s="46">
        <v>0</v>
      </c>
      <c r="AL19" s="46"/>
      <c r="AM19" s="49"/>
      <c r="AN19" s="49"/>
      <c r="AO19" s="49"/>
      <c r="AP19" s="49"/>
      <c r="AQ19" s="49"/>
      <c r="AR19" s="81">
        <f t="shared" si="2"/>
        <v>0</v>
      </c>
      <c r="AS19" s="49"/>
      <c r="AT19" s="32"/>
      <c r="AU19" s="27"/>
      <c r="AW19" s="84">
        <f t="shared" si="3"/>
        <v>16</v>
      </c>
    </row>
    <row r="20" spans="14:49" ht="12.9" customHeight="1" x14ac:dyDescent="0.25">
      <c r="N20">
        <f t="shared" si="0"/>
        <v>3</v>
      </c>
      <c r="Q20" s="43"/>
      <c r="R20" s="44"/>
      <c r="S20" s="84">
        <f t="shared" ca="1" si="1"/>
        <v>15</v>
      </c>
      <c r="T20" s="77">
        <f t="array" aca="1" ref="T20" ca="1">SUM(LARGE(V20:AK20,ROW(INDIRECT("1:8"))))</f>
        <v>15</v>
      </c>
      <c r="U20" s="47" t="s">
        <v>172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5</v>
      </c>
      <c r="AB20" s="46">
        <v>0</v>
      </c>
      <c r="AC20" s="46">
        <v>2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8</v>
      </c>
      <c r="AL20" s="46"/>
      <c r="AM20" s="49"/>
      <c r="AN20" s="49"/>
      <c r="AO20" s="49"/>
      <c r="AP20" s="49"/>
      <c r="AQ20" s="49"/>
      <c r="AR20" s="81">
        <f t="shared" si="2"/>
        <v>0</v>
      </c>
      <c r="AS20" s="49"/>
      <c r="AT20" s="32"/>
      <c r="AU20" s="27"/>
      <c r="AW20" s="84">
        <f t="shared" si="3"/>
        <v>15</v>
      </c>
    </row>
    <row r="21" spans="14:49" ht="12.9" customHeight="1" x14ac:dyDescent="0.25">
      <c r="N21">
        <f t="shared" si="0"/>
        <v>2</v>
      </c>
      <c r="Q21" s="43"/>
      <c r="R21" s="44"/>
      <c r="S21" s="84">
        <f t="shared" ca="1" si="1"/>
        <v>15</v>
      </c>
      <c r="T21" s="77">
        <f t="array" aca="1" ref="T21" ca="1">SUM(LARGE(V21:AK21,ROW(INDIRECT("1:8"))))</f>
        <v>15</v>
      </c>
      <c r="U21" s="47" t="s">
        <v>194</v>
      </c>
      <c r="V21" s="46">
        <v>0</v>
      </c>
      <c r="W21" s="46">
        <v>0</v>
      </c>
      <c r="X21" s="46">
        <v>0</v>
      </c>
      <c r="Y21" s="46">
        <v>9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6</v>
      </c>
      <c r="AH21" s="46">
        <v>0</v>
      </c>
      <c r="AI21" s="46">
        <v>0</v>
      </c>
      <c r="AJ21" s="46">
        <v>0</v>
      </c>
      <c r="AK21" s="46">
        <v>0</v>
      </c>
      <c r="AL21" s="46"/>
      <c r="AM21" s="49"/>
      <c r="AN21" s="49"/>
      <c r="AO21" s="49"/>
      <c r="AP21" s="49"/>
      <c r="AQ21" s="49"/>
      <c r="AR21" s="81">
        <f t="shared" si="2"/>
        <v>0</v>
      </c>
      <c r="AS21" s="49"/>
      <c r="AT21" s="32"/>
      <c r="AU21" s="27"/>
      <c r="AW21" s="84">
        <f t="shared" si="3"/>
        <v>15</v>
      </c>
    </row>
    <row r="22" spans="14:49" ht="12.9" customHeight="1" x14ac:dyDescent="0.25">
      <c r="N22">
        <f t="shared" si="0"/>
        <v>2</v>
      </c>
      <c r="Q22" s="43"/>
      <c r="R22" s="44"/>
      <c r="S22" s="84">
        <f t="shared" ca="1" si="1"/>
        <v>15</v>
      </c>
      <c r="T22" s="77">
        <f t="array" aca="1" ref="T22" ca="1">SUM(LARGE(V22:AK22,ROW(INDIRECT("1:8"))))</f>
        <v>15</v>
      </c>
      <c r="U22" s="47" t="s">
        <v>95</v>
      </c>
      <c r="V22" s="46">
        <v>0</v>
      </c>
      <c r="W22" s="46">
        <v>8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7</v>
      </c>
      <c r="AK22" s="46">
        <v>0</v>
      </c>
      <c r="AL22" s="46"/>
      <c r="AM22" s="49"/>
      <c r="AN22" s="49"/>
      <c r="AO22" s="49"/>
      <c r="AP22" s="49"/>
      <c r="AQ22" s="49"/>
      <c r="AR22" s="81">
        <f t="shared" si="2"/>
        <v>0</v>
      </c>
      <c r="AS22" s="49"/>
      <c r="AT22" s="32"/>
      <c r="AU22" s="27"/>
      <c r="AW22" s="84">
        <f t="shared" si="3"/>
        <v>15</v>
      </c>
    </row>
    <row r="23" spans="14:49" ht="12.9" customHeight="1" x14ac:dyDescent="0.25">
      <c r="N23">
        <f t="shared" si="0"/>
        <v>1</v>
      </c>
      <c r="Q23" s="43"/>
      <c r="R23" s="44"/>
      <c r="S23" s="84">
        <f t="shared" ca="1" si="1"/>
        <v>14</v>
      </c>
      <c r="T23" s="77">
        <f t="array" aca="1" ref="T23" ca="1">SUM(LARGE(V23:AK23,ROW(INDIRECT("1:8"))))</f>
        <v>9</v>
      </c>
      <c r="U23" s="47" t="s">
        <v>137</v>
      </c>
      <c r="V23" s="46">
        <v>0</v>
      </c>
      <c r="W23" s="46">
        <v>0</v>
      </c>
      <c r="X23" s="46">
        <v>9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/>
      <c r="AM23" s="49"/>
      <c r="AN23" s="49"/>
      <c r="AO23" s="49"/>
      <c r="AP23" s="49"/>
      <c r="AQ23" s="49">
        <v>5</v>
      </c>
      <c r="AR23" s="81">
        <f t="shared" si="2"/>
        <v>5</v>
      </c>
      <c r="AS23" s="49"/>
      <c r="AT23" s="32"/>
      <c r="AU23" s="27"/>
      <c r="AW23" s="84">
        <f t="shared" si="3"/>
        <v>9</v>
      </c>
    </row>
    <row r="24" spans="14:49" ht="12.9" customHeight="1" x14ac:dyDescent="0.25">
      <c r="N24">
        <f t="shared" si="0"/>
        <v>1</v>
      </c>
      <c r="Q24" s="43"/>
      <c r="R24" s="44"/>
      <c r="S24" s="84">
        <f t="shared" ca="1" si="1"/>
        <v>12</v>
      </c>
      <c r="T24" s="77">
        <f t="array" aca="1" ref="T24" ca="1">SUM(LARGE(V24:AK24,ROW(INDIRECT("1:8"))))</f>
        <v>7</v>
      </c>
      <c r="U24" s="47" t="s">
        <v>337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7</v>
      </c>
      <c r="AH24" s="46">
        <v>0</v>
      </c>
      <c r="AI24" s="46">
        <v>0</v>
      </c>
      <c r="AJ24" s="46">
        <v>0</v>
      </c>
      <c r="AK24" s="46">
        <v>0</v>
      </c>
      <c r="AL24" s="46"/>
      <c r="AM24" s="49"/>
      <c r="AN24" s="49"/>
      <c r="AO24" s="49"/>
      <c r="AP24" s="49"/>
      <c r="AQ24" s="49">
        <v>5</v>
      </c>
      <c r="AR24" s="81">
        <f t="shared" si="2"/>
        <v>5</v>
      </c>
      <c r="AS24" s="49"/>
      <c r="AT24" s="32"/>
      <c r="AU24" s="27"/>
      <c r="AW24" s="84">
        <f t="shared" si="3"/>
        <v>7</v>
      </c>
    </row>
    <row r="25" spans="14:49" ht="12.9" customHeight="1" x14ac:dyDescent="0.25">
      <c r="N25">
        <f t="shared" si="0"/>
        <v>2</v>
      </c>
      <c r="Q25" s="43"/>
      <c r="R25" s="44"/>
      <c r="S25" s="84">
        <f t="shared" ca="1" si="1"/>
        <v>12</v>
      </c>
      <c r="T25" s="77">
        <f t="array" aca="1" ref="T25" ca="1">SUM(LARGE(V25:AK25,ROW(INDIRECT("1:8"))))</f>
        <v>12</v>
      </c>
      <c r="U25" s="47" t="s">
        <v>425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8</v>
      </c>
      <c r="AI25" s="46">
        <v>0</v>
      </c>
      <c r="AJ25" s="46">
        <v>4</v>
      </c>
      <c r="AK25" s="46">
        <v>0</v>
      </c>
      <c r="AL25" s="46"/>
      <c r="AM25" s="49"/>
      <c r="AN25" s="49"/>
      <c r="AO25" s="49"/>
      <c r="AP25" s="49"/>
      <c r="AQ25" s="49"/>
      <c r="AR25" s="81">
        <f t="shared" si="2"/>
        <v>0</v>
      </c>
      <c r="AS25" s="49"/>
      <c r="AT25" s="32"/>
      <c r="AU25" s="27"/>
      <c r="AW25" s="84">
        <f t="shared" si="3"/>
        <v>12</v>
      </c>
    </row>
    <row r="26" spans="14:49" ht="12.9" customHeight="1" x14ac:dyDescent="0.25">
      <c r="N26">
        <f t="shared" si="0"/>
        <v>2</v>
      </c>
      <c r="Q26" s="43"/>
      <c r="R26" s="44"/>
      <c r="S26" s="84">
        <f t="shared" ca="1" si="1"/>
        <v>11</v>
      </c>
      <c r="T26" s="77">
        <f t="array" aca="1" ref="T26" ca="1">SUM(LARGE(V26:AK26,ROW(INDIRECT("1:8"))))</f>
        <v>11</v>
      </c>
      <c r="U26" s="47" t="s">
        <v>104</v>
      </c>
      <c r="V26" s="46">
        <v>0</v>
      </c>
      <c r="W26" s="46">
        <v>6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5</v>
      </c>
      <c r="AK26" s="46">
        <v>0</v>
      </c>
      <c r="AL26" s="46"/>
      <c r="AM26" s="49"/>
      <c r="AN26" s="49"/>
      <c r="AO26" s="49"/>
      <c r="AP26" s="49"/>
      <c r="AQ26" s="49"/>
      <c r="AR26" s="81">
        <f t="shared" si="2"/>
        <v>0</v>
      </c>
      <c r="AS26" s="49"/>
      <c r="AT26" s="32"/>
      <c r="AU26" s="27"/>
      <c r="AW26" s="84">
        <f t="shared" si="3"/>
        <v>11</v>
      </c>
    </row>
    <row r="27" spans="14:49" ht="12.9" customHeight="1" x14ac:dyDescent="0.25">
      <c r="N27">
        <f t="shared" si="0"/>
        <v>2</v>
      </c>
      <c r="Q27" s="43"/>
      <c r="R27" s="44"/>
      <c r="S27" s="84">
        <f t="shared" ca="1" si="1"/>
        <v>9</v>
      </c>
      <c r="T27" s="77">
        <f t="array" aca="1" ref="T27" ca="1">SUM(LARGE(V27:AK27,ROW(INDIRECT("1:8"))))</f>
        <v>9</v>
      </c>
      <c r="U27" s="47" t="s">
        <v>253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7</v>
      </c>
      <c r="AB27" s="46">
        <v>0</v>
      </c>
      <c r="AC27" s="46">
        <v>2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/>
      <c r="AM27" s="49"/>
      <c r="AN27" s="49"/>
      <c r="AO27" s="49"/>
      <c r="AP27" s="49"/>
      <c r="AQ27" s="49"/>
      <c r="AR27" s="81">
        <f t="shared" si="2"/>
        <v>0</v>
      </c>
      <c r="AS27" s="49"/>
      <c r="AT27" s="32"/>
      <c r="AU27" s="27"/>
      <c r="AW27" s="84">
        <f t="shared" si="3"/>
        <v>9</v>
      </c>
    </row>
    <row r="28" spans="14:49" ht="12.9" customHeight="1" x14ac:dyDescent="0.25">
      <c r="N28">
        <f t="shared" si="0"/>
        <v>2</v>
      </c>
      <c r="Q28" s="43"/>
      <c r="R28" s="44"/>
      <c r="S28" s="84">
        <f t="shared" ca="1" si="1"/>
        <v>9</v>
      </c>
      <c r="T28" s="77">
        <f t="array" aca="1" ref="T28" ca="1">SUM(LARGE(V28:AK28,ROW(INDIRECT("1:8"))))</f>
        <v>9</v>
      </c>
      <c r="U28" s="47" t="s">
        <v>254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4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5</v>
      </c>
      <c r="AJ28" s="46">
        <v>0</v>
      </c>
      <c r="AK28" s="46">
        <v>0</v>
      </c>
      <c r="AL28" s="46"/>
      <c r="AM28" s="49"/>
      <c r="AN28" s="49"/>
      <c r="AO28" s="49"/>
      <c r="AP28" s="49"/>
      <c r="AQ28" s="49"/>
      <c r="AR28" s="81">
        <f t="shared" si="2"/>
        <v>0</v>
      </c>
      <c r="AS28" s="49"/>
      <c r="AT28" s="32"/>
      <c r="AU28" s="27"/>
      <c r="AW28" s="84">
        <f t="shared" si="3"/>
        <v>9</v>
      </c>
    </row>
    <row r="29" spans="14:49" ht="12.9" customHeight="1" x14ac:dyDescent="0.25">
      <c r="N29">
        <f t="shared" si="0"/>
        <v>1</v>
      </c>
      <c r="Q29" s="43"/>
      <c r="R29" s="44"/>
      <c r="S29" s="84">
        <f t="shared" ca="1" si="1"/>
        <v>9</v>
      </c>
      <c r="T29" s="77">
        <f t="array" aca="1" ref="T29" ca="1">SUM(LARGE(V29:AK29,ROW(INDIRECT("1:8"))))</f>
        <v>9</v>
      </c>
      <c r="U29" s="47" t="s">
        <v>272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9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/>
      <c r="AM29" s="49"/>
      <c r="AN29" s="49"/>
      <c r="AO29" s="49"/>
      <c r="AP29" s="49"/>
      <c r="AQ29" s="49"/>
      <c r="AR29" s="81">
        <f t="shared" si="2"/>
        <v>0</v>
      </c>
      <c r="AS29" s="49"/>
      <c r="AT29" s="32"/>
      <c r="AU29" s="27"/>
      <c r="AW29" s="84">
        <f t="shared" si="3"/>
        <v>9</v>
      </c>
    </row>
    <row r="30" spans="14:49" ht="12.9" customHeight="1" x14ac:dyDescent="0.25">
      <c r="N30">
        <f t="shared" si="0"/>
        <v>1</v>
      </c>
      <c r="Q30" s="43"/>
      <c r="R30" s="44"/>
      <c r="S30" s="84">
        <f t="shared" ca="1" si="1"/>
        <v>9</v>
      </c>
      <c r="T30" s="77">
        <f t="array" aca="1" ref="T30" ca="1">SUM(LARGE(V30:AK30,ROW(INDIRECT("1:8"))))</f>
        <v>9</v>
      </c>
      <c r="U30" s="47" t="s">
        <v>457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9</v>
      </c>
      <c r="AL30" s="46"/>
      <c r="AM30" s="49"/>
      <c r="AN30" s="49"/>
      <c r="AO30" s="49"/>
      <c r="AP30" s="49"/>
      <c r="AQ30" s="49"/>
      <c r="AR30" s="81">
        <f t="shared" si="2"/>
        <v>0</v>
      </c>
      <c r="AS30" s="49"/>
      <c r="AT30" s="32"/>
      <c r="AU30" s="27"/>
      <c r="AW30" s="84">
        <f t="shared" si="3"/>
        <v>9</v>
      </c>
    </row>
    <row r="31" spans="14:49" ht="12.9" customHeight="1" x14ac:dyDescent="0.25">
      <c r="N31">
        <f t="shared" si="0"/>
        <v>1</v>
      </c>
      <c r="Q31" s="43"/>
      <c r="R31" s="44"/>
      <c r="S31" s="84">
        <f t="shared" ca="1" si="1"/>
        <v>8</v>
      </c>
      <c r="T31" s="77">
        <f t="array" aca="1" ref="T31" ca="1">SUM(LARGE(V31:AK31,ROW(INDIRECT("1:8"))))</f>
        <v>8</v>
      </c>
      <c r="U31" s="47" t="s">
        <v>252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8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/>
      <c r="AM31" s="49"/>
      <c r="AN31" s="49"/>
      <c r="AO31" s="49"/>
      <c r="AP31" s="49"/>
      <c r="AQ31" s="49"/>
      <c r="AR31" s="81">
        <f t="shared" si="2"/>
        <v>0</v>
      </c>
      <c r="AS31" s="49"/>
      <c r="AT31" s="32"/>
      <c r="AU31" s="27"/>
      <c r="AW31" s="84">
        <f t="shared" si="3"/>
        <v>8</v>
      </c>
    </row>
    <row r="32" spans="14:49" ht="12.9" customHeight="1" x14ac:dyDescent="0.25">
      <c r="N32">
        <f t="shared" si="0"/>
        <v>1</v>
      </c>
      <c r="Q32" s="43"/>
      <c r="R32" s="44"/>
      <c r="S32" s="84">
        <f t="shared" ca="1" si="1"/>
        <v>7</v>
      </c>
      <c r="T32" s="77">
        <f t="array" aca="1" ref="T32" ca="1">SUM(LARGE(V32:AK32,ROW(INDIRECT("1:8"))))</f>
        <v>2</v>
      </c>
      <c r="U32" s="47" t="s">
        <v>292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2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/>
      <c r="AM32" s="49">
        <v>5</v>
      </c>
      <c r="AN32" s="49"/>
      <c r="AO32" s="49"/>
      <c r="AP32" s="49"/>
      <c r="AQ32" s="49"/>
      <c r="AR32" s="81">
        <f t="shared" si="2"/>
        <v>5</v>
      </c>
      <c r="AS32" s="49"/>
      <c r="AT32" s="32"/>
      <c r="AU32" s="27"/>
      <c r="AW32" s="84">
        <f t="shared" si="3"/>
        <v>2</v>
      </c>
    </row>
    <row r="33" spans="14:49" ht="12.9" customHeight="1" x14ac:dyDescent="0.25">
      <c r="N33">
        <f t="shared" si="0"/>
        <v>1</v>
      </c>
      <c r="Q33" s="43"/>
      <c r="R33" s="44"/>
      <c r="S33" s="84">
        <f t="shared" ca="1" si="1"/>
        <v>7</v>
      </c>
      <c r="T33" s="77">
        <f t="array" aca="1" ref="T33" ca="1">SUM(LARGE(V33:AK33,ROW(INDIRECT("1:8"))))</f>
        <v>2</v>
      </c>
      <c r="U33" s="47" t="s">
        <v>294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2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/>
      <c r="AM33" s="49">
        <v>5</v>
      </c>
      <c r="AN33" s="49"/>
      <c r="AO33" s="49"/>
      <c r="AP33" s="49"/>
      <c r="AQ33" s="49"/>
      <c r="AR33" s="81">
        <f t="shared" si="2"/>
        <v>5</v>
      </c>
      <c r="AS33" s="49"/>
      <c r="AT33" s="32"/>
      <c r="AU33" s="27"/>
      <c r="AW33" s="84">
        <f t="shared" si="3"/>
        <v>2</v>
      </c>
    </row>
    <row r="34" spans="14:49" ht="12.9" customHeight="1" x14ac:dyDescent="0.25">
      <c r="N34">
        <f t="shared" si="0"/>
        <v>1</v>
      </c>
      <c r="Q34" s="43"/>
      <c r="R34" s="44"/>
      <c r="S34" s="84">
        <f t="shared" ca="1" si="1"/>
        <v>7</v>
      </c>
      <c r="T34" s="77">
        <f t="array" aca="1" ref="T34" ca="1">SUM(LARGE(V34:AK34,ROW(INDIRECT("1:8"))))</f>
        <v>7</v>
      </c>
      <c r="U34" s="47" t="s">
        <v>96</v>
      </c>
      <c r="V34" s="46">
        <v>0</v>
      </c>
      <c r="W34" s="46">
        <v>7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/>
      <c r="AM34" s="49"/>
      <c r="AN34" s="49"/>
      <c r="AO34" s="49"/>
      <c r="AP34" s="49"/>
      <c r="AQ34" s="49"/>
      <c r="AR34" s="81">
        <f t="shared" si="2"/>
        <v>0</v>
      </c>
      <c r="AS34" s="49"/>
      <c r="AT34" s="32"/>
      <c r="AU34" s="27"/>
      <c r="AW34" s="84">
        <f t="shared" si="3"/>
        <v>7</v>
      </c>
    </row>
    <row r="35" spans="14:49" ht="12.9" customHeight="1" x14ac:dyDescent="0.25">
      <c r="N35">
        <f t="shared" si="0"/>
        <v>1</v>
      </c>
      <c r="Q35" s="43"/>
      <c r="R35" s="44"/>
      <c r="S35" s="84">
        <f t="shared" ca="1" si="1"/>
        <v>7</v>
      </c>
      <c r="T35" s="77">
        <f t="array" aca="1" ref="T35" ca="1">SUM(LARGE(V35:AK35,ROW(INDIRECT("1:8"))))</f>
        <v>7</v>
      </c>
      <c r="U35" s="47" t="s">
        <v>66</v>
      </c>
      <c r="V35" s="46">
        <v>7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/>
      <c r="AM35" s="49"/>
      <c r="AN35" s="49"/>
      <c r="AO35" s="49"/>
      <c r="AP35" s="49"/>
      <c r="AQ35" s="49"/>
      <c r="AR35" s="81">
        <f t="shared" si="2"/>
        <v>0</v>
      </c>
      <c r="AS35" s="49"/>
      <c r="AT35" s="32"/>
      <c r="AU35" s="27"/>
      <c r="AW35" s="84">
        <f t="shared" si="3"/>
        <v>7</v>
      </c>
    </row>
    <row r="36" spans="14:49" ht="12.9" customHeight="1" x14ac:dyDescent="0.25">
      <c r="N36">
        <f t="shared" si="0"/>
        <v>1</v>
      </c>
      <c r="Q36" s="43"/>
      <c r="R36" s="44"/>
      <c r="S36" s="84">
        <f t="shared" ca="1" si="1"/>
        <v>7</v>
      </c>
      <c r="T36" s="77">
        <f t="array" aca="1" ref="T36" ca="1">SUM(LARGE(V36:AK36,ROW(INDIRECT("1:8"))))</f>
        <v>7</v>
      </c>
      <c r="U36" s="47" t="s">
        <v>433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7</v>
      </c>
      <c r="AJ36" s="46">
        <v>0</v>
      </c>
      <c r="AK36" s="46">
        <v>0</v>
      </c>
      <c r="AL36" s="46"/>
      <c r="AM36" s="49"/>
      <c r="AN36" s="49"/>
      <c r="AO36" s="49"/>
      <c r="AP36" s="49"/>
      <c r="AQ36" s="49"/>
      <c r="AR36" s="81">
        <f t="shared" si="2"/>
        <v>0</v>
      </c>
      <c r="AS36" s="49"/>
      <c r="AT36" s="32"/>
      <c r="AU36" s="27"/>
      <c r="AW36" s="84">
        <f t="shared" si="3"/>
        <v>7</v>
      </c>
    </row>
    <row r="37" spans="14:49" ht="12.9" customHeight="1" x14ac:dyDescent="0.25">
      <c r="N37">
        <f t="shared" si="0"/>
        <v>2</v>
      </c>
      <c r="Q37" s="43"/>
      <c r="R37" s="44"/>
      <c r="S37" s="84">
        <f t="shared" ca="1" si="1"/>
        <v>5</v>
      </c>
      <c r="T37" s="77">
        <f t="array" aca="1" ref="T37" ca="1">SUM(LARGE(V37:AK37,ROW(INDIRECT("1:8"))))</f>
        <v>5</v>
      </c>
      <c r="U37" s="47" t="s">
        <v>285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2</v>
      </c>
      <c r="AD37" s="46">
        <v>0</v>
      </c>
      <c r="AE37" s="46">
        <v>0</v>
      </c>
      <c r="AF37" s="46">
        <v>0</v>
      </c>
      <c r="AG37" s="46">
        <v>3</v>
      </c>
      <c r="AH37" s="46">
        <v>0</v>
      </c>
      <c r="AI37" s="46">
        <v>0</v>
      </c>
      <c r="AJ37" s="46">
        <v>0</v>
      </c>
      <c r="AK37" s="46">
        <v>0</v>
      </c>
      <c r="AL37" s="46"/>
      <c r="AM37" s="49"/>
      <c r="AN37" s="49"/>
      <c r="AO37" s="49"/>
      <c r="AP37" s="49"/>
      <c r="AQ37" s="49"/>
      <c r="AR37" s="81">
        <f t="shared" si="2"/>
        <v>0</v>
      </c>
      <c r="AS37" s="49"/>
      <c r="AT37" s="32"/>
      <c r="AU37" s="27"/>
      <c r="AW37" s="84">
        <f t="shared" si="3"/>
        <v>5</v>
      </c>
    </row>
    <row r="38" spans="14:49" ht="12.9" customHeight="1" x14ac:dyDescent="0.25">
      <c r="N38">
        <f t="shared" si="0"/>
        <v>1</v>
      </c>
      <c r="Q38" s="43"/>
      <c r="R38" s="44"/>
      <c r="S38" s="84">
        <f t="shared" ca="1" si="1"/>
        <v>5</v>
      </c>
      <c r="T38" s="77">
        <f t="array" aca="1" ref="T38" ca="1">SUM(LARGE(V38:AK38,ROW(INDIRECT("1:8"))))</f>
        <v>5</v>
      </c>
      <c r="U38" s="47" t="s">
        <v>338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5</v>
      </c>
      <c r="AH38" s="46">
        <v>0</v>
      </c>
      <c r="AI38" s="46">
        <v>0</v>
      </c>
      <c r="AJ38" s="46">
        <v>0</v>
      </c>
      <c r="AK38" s="46">
        <v>0</v>
      </c>
      <c r="AL38" s="46"/>
      <c r="AM38" s="49"/>
      <c r="AN38" s="49"/>
      <c r="AO38" s="49"/>
      <c r="AP38" s="49"/>
      <c r="AQ38" s="49"/>
      <c r="AR38" s="81">
        <f t="shared" si="2"/>
        <v>0</v>
      </c>
      <c r="AS38" s="49"/>
      <c r="AT38" s="32"/>
      <c r="AU38" s="27"/>
      <c r="AW38" s="84">
        <f t="shared" si="3"/>
        <v>5</v>
      </c>
    </row>
    <row r="39" spans="14:49" ht="12.9" customHeight="1" x14ac:dyDescent="0.25">
      <c r="N39">
        <f t="shared" si="0"/>
        <v>1</v>
      </c>
      <c r="Q39" s="43"/>
      <c r="R39" s="44"/>
      <c r="S39" s="84">
        <f t="shared" ca="1" si="1"/>
        <v>4</v>
      </c>
      <c r="T39" s="77">
        <f t="array" aca="1" ref="T39" ca="1">SUM(LARGE(V39:AK39,ROW(INDIRECT("1:8"))))</f>
        <v>4</v>
      </c>
      <c r="U39" s="47" t="s">
        <v>276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4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/>
      <c r="AM39" s="49"/>
      <c r="AN39" s="49"/>
      <c r="AO39" s="49"/>
      <c r="AP39" s="49"/>
      <c r="AQ39" s="49"/>
      <c r="AR39" s="81">
        <f t="shared" si="2"/>
        <v>0</v>
      </c>
      <c r="AS39" s="49"/>
      <c r="AT39" s="32"/>
      <c r="AU39" s="27"/>
      <c r="AW39" s="84">
        <f t="shared" si="3"/>
        <v>4</v>
      </c>
    </row>
    <row r="40" spans="14:49" ht="12.9" customHeight="1" x14ac:dyDescent="0.25">
      <c r="N40">
        <f t="shared" si="0"/>
        <v>1</v>
      </c>
      <c r="Q40" s="43"/>
      <c r="R40" s="44"/>
      <c r="S40" s="84">
        <f t="shared" ca="1" si="1"/>
        <v>4</v>
      </c>
      <c r="T40" s="77">
        <f t="array" aca="1" ref="T40" ca="1">SUM(LARGE(V40:AK40,ROW(INDIRECT("1:8"))))</f>
        <v>4</v>
      </c>
      <c r="U40" s="47" t="s">
        <v>339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4</v>
      </c>
      <c r="AH40" s="46">
        <v>0</v>
      </c>
      <c r="AI40" s="46">
        <v>0</v>
      </c>
      <c r="AJ40" s="46">
        <v>0</v>
      </c>
      <c r="AK40" s="46">
        <v>0</v>
      </c>
      <c r="AL40" s="46"/>
      <c r="AM40" s="49"/>
      <c r="AN40" s="49"/>
      <c r="AO40" s="49"/>
      <c r="AP40" s="49"/>
      <c r="AQ40" s="49"/>
      <c r="AR40" s="81">
        <f t="shared" si="2"/>
        <v>0</v>
      </c>
      <c r="AS40" s="49"/>
      <c r="AT40" s="32"/>
      <c r="AU40" s="27"/>
      <c r="AW40" s="84">
        <f t="shared" si="3"/>
        <v>4</v>
      </c>
    </row>
    <row r="41" spans="14:49" ht="12.9" customHeight="1" x14ac:dyDescent="0.25">
      <c r="N41">
        <f t="shared" si="0"/>
        <v>1</v>
      </c>
      <c r="Q41" s="43"/>
      <c r="R41" s="44"/>
      <c r="S41" s="84">
        <f t="shared" ca="1" si="1"/>
        <v>4</v>
      </c>
      <c r="T41" s="77">
        <f t="array" aca="1" ref="T41" ca="1">SUM(LARGE(V41:AK41,ROW(INDIRECT("1:8"))))</f>
        <v>4</v>
      </c>
      <c r="U41" s="47" t="s">
        <v>434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4</v>
      </c>
      <c r="AJ41" s="46">
        <v>0</v>
      </c>
      <c r="AK41" s="46">
        <v>0</v>
      </c>
      <c r="AL41" s="46"/>
      <c r="AM41" s="49"/>
      <c r="AN41" s="49"/>
      <c r="AO41" s="49"/>
      <c r="AP41" s="49"/>
      <c r="AQ41" s="49"/>
      <c r="AR41" s="81">
        <f t="shared" si="2"/>
        <v>0</v>
      </c>
      <c r="AS41" s="49"/>
      <c r="AT41" s="32"/>
      <c r="AU41" s="27"/>
      <c r="AW41" s="84">
        <f t="shared" si="3"/>
        <v>4</v>
      </c>
    </row>
    <row r="42" spans="14:49" ht="12.9" customHeight="1" x14ac:dyDescent="0.25">
      <c r="N42">
        <f t="shared" si="0"/>
        <v>1</v>
      </c>
      <c r="Q42" s="43"/>
      <c r="R42" s="44"/>
      <c r="S42" s="84">
        <f t="shared" ca="1" si="1"/>
        <v>2</v>
      </c>
      <c r="T42" s="77">
        <f t="array" aca="1" ref="T42" ca="1">SUM(LARGE(V42:AK42,ROW(INDIRECT("1:8"))))</f>
        <v>2</v>
      </c>
      <c r="U42" s="47" t="s">
        <v>225</v>
      </c>
      <c r="V42" s="46">
        <v>0</v>
      </c>
      <c r="W42" s="46">
        <v>0</v>
      </c>
      <c r="X42" s="46">
        <v>0</v>
      </c>
      <c r="Y42" s="46">
        <v>0</v>
      </c>
      <c r="Z42" s="46">
        <v>2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/>
      <c r="AM42" s="49"/>
      <c r="AN42" s="49"/>
      <c r="AO42" s="49"/>
      <c r="AP42" s="49"/>
      <c r="AQ42" s="49"/>
      <c r="AR42" s="81">
        <f t="shared" si="2"/>
        <v>0</v>
      </c>
      <c r="AS42" s="49"/>
      <c r="AT42" s="32"/>
      <c r="AU42" s="27"/>
      <c r="AW42" s="84">
        <f t="shared" si="3"/>
        <v>2</v>
      </c>
    </row>
    <row r="43" spans="14:49" ht="12.9" customHeight="1" x14ac:dyDescent="0.25">
      <c r="N43">
        <f t="shared" si="0"/>
        <v>1</v>
      </c>
      <c r="Q43" s="43"/>
      <c r="R43" s="44"/>
      <c r="S43" s="84">
        <f t="shared" ca="1" si="1"/>
        <v>2</v>
      </c>
      <c r="T43" s="77">
        <f t="array" aca="1" ref="T43" ca="1">SUM(LARGE(V43:AK43,ROW(INDIRECT("1:8"))))</f>
        <v>2</v>
      </c>
      <c r="U43" s="47" t="s">
        <v>277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2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/>
      <c r="AM43" s="49"/>
      <c r="AN43" s="49"/>
      <c r="AO43" s="49"/>
      <c r="AP43" s="49"/>
      <c r="AQ43" s="49"/>
      <c r="AR43" s="81">
        <f t="shared" si="2"/>
        <v>0</v>
      </c>
      <c r="AS43" s="49"/>
      <c r="AT43" s="32"/>
      <c r="AU43" s="27"/>
      <c r="AW43" s="84">
        <f t="shared" si="3"/>
        <v>2</v>
      </c>
    </row>
    <row r="44" spans="14:49" ht="12.9" customHeight="1" x14ac:dyDescent="0.25">
      <c r="N44">
        <f t="shared" si="0"/>
        <v>1</v>
      </c>
      <c r="Q44" s="43"/>
      <c r="R44" s="44"/>
      <c r="S44" s="84">
        <f t="shared" ca="1" si="1"/>
        <v>2</v>
      </c>
      <c r="T44" s="77">
        <f t="array" aca="1" ref="T44" ca="1">SUM(LARGE(V44:AK44,ROW(INDIRECT("1:8"))))</f>
        <v>2</v>
      </c>
      <c r="U44" s="47" t="s">
        <v>282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2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/>
      <c r="AM44" s="49"/>
      <c r="AN44" s="49"/>
      <c r="AO44" s="49"/>
      <c r="AP44" s="49"/>
      <c r="AQ44" s="49"/>
      <c r="AR44" s="81">
        <f t="shared" si="2"/>
        <v>0</v>
      </c>
      <c r="AS44" s="49"/>
      <c r="AT44" s="32"/>
      <c r="AU44" s="27"/>
      <c r="AW44" s="84">
        <f t="shared" si="3"/>
        <v>2</v>
      </c>
    </row>
    <row r="45" spans="14:49" ht="12.9" customHeight="1" x14ac:dyDescent="0.25">
      <c r="N45">
        <f t="shared" si="0"/>
        <v>1</v>
      </c>
      <c r="Q45" s="43"/>
      <c r="R45" s="44"/>
      <c r="S45" s="84">
        <f t="shared" ca="1" si="1"/>
        <v>2</v>
      </c>
      <c r="T45" s="77">
        <f t="array" aca="1" ref="T45" ca="1">SUM(LARGE(V45:AK45,ROW(INDIRECT("1:8"))))</f>
        <v>2</v>
      </c>
      <c r="U45" s="47" t="s">
        <v>342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2</v>
      </c>
      <c r="AH45" s="46">
        <v>0</v>
      </c>
      <c r="AI45" s="46">
        <v>0</v>
      </c>
      <c r="AJ45" s="46">
        <v>0</v>
      </c>
      <c r="AK45" s="46">
        <v>0</v>
      </c>
      <c r="AL45" s="46"/>
      <c r="AM45" s="49"/>
      <c r="AN45" s="49"/>
      <c r="AO45" s="49"/>
      <c r="AP45" s="49"/>
      <c r="AQ45" s="49"/>
      <c r="AR45" s="81">
        <f t="shared" si="2"/>
        <v>0</v>
      </c>
      <c r="AS45" s="49"/>
      <c r="AT45" s="32"/>
      <c r="AU45" s="27"/>
      <c r="AW45" s="84">
        <f t="shared" si="3"/>
        <v>2</v>
      </c>
    </row>
    <row r="46" spans="14:49" ht="12.9" customHeight="1" x14ac:dyDescent="0.25">
      <c r="N46">
        <f t="shared" si="0"/>
        <v>0</v>
      </c>
      <c r="Q46" s="43"/>
      <c r="R46" s="44"/>
      <c r="S46" s="84">
        <f t="shared" ca="1" si="1"/>
        <v>0</v>
      </c>
      <c r="T46" s="77">
        <f t="array" aca="1" ref="T46" ca="1">SUM(LARGE(V46:AK46,ROW(INDIRECT("1:8"))))</f>
        <v>0</v>
      </c>
      <c r="U46" s="47"/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/>
      <c r="AM46" s="49"/>
      <c r="AN46" s="49"/>
      <c r="AO46" s="49"/>
      <c r="AP46" s="49"/>
      <c r="AQ46" s="49"/>
      <c r="AR46" s="81">
        <f t="shared" si="2"/>
        <v>0</v>
      </c>
      <c r="AS46" s="49"/>
      <c r="AT46" s="32"/>
      <c r="AU46" s="27"/>
      <c r="AW46" s="84">
        <f t="shared" si="3"/>
        <v>0</v>
      </c>
    </row>
    <row r="47" spans="14:49" ht="12.9" customHeight="1" x14ac:dyDescent="0.25">
      <c r="Q47" s="43"/>
      <c r="R47" s="44"/>
      <c r="S47" s="66"/>
      <c r="T47" s="66"/>
      <c r="U47" s="47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9"/>
      <c r="AN47" s="49"/>
      <c r="AO47" s="49"/>
      <c r="AP47" s="49"/>
      <c r="AQ47" s="49"/>
      <c r="AR47" s="49"/>
      <c r="AS47" s="49"/>
      <c r="AT47" s="32"/>
      <c r="AU47" s="27"/>
      <c r="AW47" s="66"/>
    </row>
    <row r="48" spans="14:49" ht="8.25" customHeight="1" x14ac:dyDescent="0.25">
      <c r="Q48" s="26"/>
      <c r="R48" s="31"/>
      <c r="S48" s="31"/>
      <c r="T48" s="31"/>
      <c r="U48" s="31"/>
      <c r="V48" s="32"/>
      <c r="W48" s="33"/>
      <c r="X48" s="32"/>
      <c r="Y48" s="32"/>
      <c r="Z48" s="32"/>
      <c r="AA48" s="32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2"/>
      <c r="AM48" s="34"/>
      <c r="AN48" s="34"/>
      <c r="AO48" s="34"/>
      <c r="AP48" s="34"/>
      <c r="AQ48" s="34"/>
      <c r="AR48" s="34"/>
      <c r="AS48" s="35"/>
      <c r="AT48" s="32"/>
      <c r="AU48" s="27"/>
      <c r="AW48" s="31"/>
    </row>
    <row r="49" spans="2:49" ht="8.25" customHeight="1" x14ac:dyDescent="0.25">
      <c r="Q49" s="26"/>
      <c r="R49" s="26"/>
      <c r="S49" s="26"/>
      <c r="T49" s="26"/>
      <c r="U49" s="26"/>
      <c r="V49" s="27"/>
      <c r="W49" s="28"/>
      <c r="X49" s="27"/>
      <c r="Y49" s="27"/>
      <c r="Z49" s="27"/>
      <c r="AA49" s="27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7"/>
      <c r="AM49" s="29"/>
      <c r="AN49" s="29"/>
      <c r="AO49" s="29"/>
      <c r="AP49" s="29"/>
      <c r="AQ49" s="29"/>
      <c r="AR49" s="29"/>
      <c r="AS49" s="30"/>
      <c r="AT49" s="27"/>
      <c r="AU49" s="27"/>
      <c r="AW49" s="26"/>
    </row>
    <row r="50" spans="2:49" ht="12.9" customHeight="1" x14ac:dyDescent="0.25"/>
    <row r="51" spans="2:49" ht="12.9" customHeight="1" x14ac:dyDescent="0.25"/>
    <row r="52" spans="2:49" ht="8.25" customHeight="1" x14ac:dyDescent="0.25">
      <c r="B52" s="27"/>
      <c r="C52" s="27"/>
      <c r="D52" s="29"/>
      <c r="E52" s="27"/>
      <c r="F52" s="26"/>
      <c r="G52" s="30"/>
      <c r="H52" s="27"/>
      <c r="I52" s="26"/>
      <c r="J52" s="26"/>
      <c r="K52" s="26"/>
      <c r="L52" s="26"/>
    </row>
    <row r="53" spans="2:49" ht="8.25" customHeight="1" x14ac:dyDescent="0.25">
      <c r="B53" s="27"/>
      <c r="C53" s="32"/>
      <c r="D53" s="34" t="s">
        <v>47</v>
      </c>
      <c r="E53" s="32"/>
      <c r="F53" s="31"/>
      <c r="G53" s="35"/>
      <c r="H53" s="32"/>
      <c r="I53" s="31"/>
      <c r="J53" s="31"/>
      <c r="K53" s="31"/>
      <c r="L53" s="26"/>
    </row>
    <row r="54" spans="2:49" ht="25.65" customHeight="1" x14ac:dyDescent="0.25">
      <c r="B54" s="51"/>
      <c r="C54" s="52"/>
      <c r="D54" s="53" t="s">
        <v>22</v>
      </c>
      <c r="E54" s="53" t="s">
        <v>2</v>
      </c>
      <c r="F54" s="53" t="s">
        <v>23</v>
      </c>
      <c r="G54" s="53" t="s">
        <v>24</v>
      </c>
      <c r="H54" s="53" t="s">
        <v>25</v>
      </c>
      <c r="I54" s="53" t="s">
        <v>39</v>
      </c>
      <c r="J54" s="54" t="s">
        <v>27</v>
      </c>
      <c r="K54" s="55"/>
      <c r="L54" s="56"/>
    </row>
    <row r="55" spans="2:49" ht="12.9" customHeight="1" x14ac:dyDescent="0.25">
      <c r="B55" s="57"/>
      <c r="C55" s="58"/>
      <c r="D55" s="46">
        <f ca="1">_xlfn.RANK.EQ(J55,$J$55:$J$95)  + COUNTIFS($J$55:$J$95, $J55, $G$55:$G$95, "&gt;" &amp;$G55)  + COUNTIFS($J$55:$J$95, $J55, $G$55:$G$95, $G55,$H$55:$H$95, "&gt;" &amp;$H55)</f>
        <v>1</v>
      </c>
      <c r="E55" s="47" t="str">
        <f t="shared" ref="E55:E72" si="4">U5</f>
        <v>Craig Rose</v>
      </c>
      <c r="F55" s="48">
        <f t="shared" ref="F55:F72" si="5">AW5</f>
        <v>99</v>
      </c>
      <c r="G55" s="48">
        <f t="shared" ref="G55:G72" si="6">AR5+AS5</f>
        <v>10</v>
      </c>
      <c r="H55" s="48">
        <f>COUNTIF(V5:AK5,"&lt;&gt;"&amp;"")-COUNTIF(V5:AK5,"=0")</f>
        <v>11</v>
      </c>
      <c r="I55" s="77">
        <f t="shared" ref="I55:I72" ca="1" si="7">T5</f>
        <v>79</v>
      </c>
      <c r="J55" s="84">
        <f t="shared" ref="J55:J72" ca="1" si="8">S5</f>
        <v>89</v>
      </c>
      <c r="K55" s="61"/>
      <c r="L55" s="62"/>
    </row>
    <row r="56" spans="2:49" ht="12.9" customHeight="1" x14ac:dyDescent="0.25">
      <c r="B56" s="57"/>
      <c r="C56" s="58"/>
      <c r="D56" s="46">
        <f t="shared" ref="D56:D95" ca="1" si="9">_xlfn.RANK.EQ(J56,$J$55:$J$95)  + COUNTIFS($J$55:$J$95, $J56, $G$55:$G$95, "&gt;" &amp;$G56)  + COUNTIFS($J$55:$J$95, $J56, $G$55:$G$95, $G56,$H$55:$H$95, "&gt;" &amp;$H56)</f>
        <v>2</v>
      </c>
      <c r="E56" s="47" t="str">
        <f t="shared" si="4"/>
        <v>James Weaver</v>
      </c>
      <c r="F56" s="48">
        <f t="shared" si="5"/>
        <v>55</v>
      </c>
      <c r="G56" s="48">
        <f t="shared" si="6"/>
        <v>5</v>
      </c>
      <c r="H56" s="48">
        <f t="shared" ref="H56:H91" si="10">COUNTIF(V6:AK6,"&lt;&gt;"&amp;"")-COUNTIF(V6:AK6,"=0")</f>
        <v>8</v>
      </c>
      <c r="I56" s="77">
        <f t="shared" ca="1" si="7"/>
        <v>55</v>
      </c>
      <c r="J56" s="84">
        <f t="shared" ca="1" si="8"/>
        <v>60</v>
      </c>
      <c r="K56" s="61"/>
      <c r="L56" s="62"/>
    </row>
    <row r="57" spans="2:49" ht="12.9" customHeight="1" x14ac:dyDescent="0.25">
      <c r="B57" s="57"/>
      <c r="C57" s="58"/>
      <c r="D57" s="46">
        <f t="shared" ca="1" si="9"/>
        <v>3</v>
      </c>
      <c r="E57" s="47" t="str">
        <f t="shared" si="4"/>
        <v>Duncan Green</v>
      </c>
      <c r="F57" s="48">
        <f t="shared" si="5"/>
        <v>43</v>
      </c>
      <c r="G57" s="46">
        <f t="shared" si="6"/>
        <v>5</v>
      </c>
      <c r="H57" s="48">
        <f t="shared" si="10"/>
        <v>6</v>
      </c>
      <c r="I57" s="77">
        <f t="shared" ca="1" si="7"/>
        <v>43</v>
      </c>
      <c r="J57" s="84">
        <f t="shared" ca="1" si="8"/>
        <v>48</v>
      </c>
      <c r="K57" s="61"/>
      <c r="L57" s="62"/>
    </row>
    <row r="58" spans="2:49" ht="12.9" customHeight="1" x14ac:dyDescent="0.25">
      <c r="B58" s="57"/>
      <c r="C58" s="58"/>
      <c r="D58" s="46">
        <f t="shared" ca="1" si="9"/>
        <v>4</v>
      </c>
      <c r="E58" s="47" t="str">
        <f t="shared" si="4"/>
        <v>Martin Anderson</v>
      </c>
      <c r="F58" s="48">
        <f t="shared" si="5"/>
        <v>37</v>
      </c>
      <c r="G58" s="46">
        <f t="shared" si="6"/>
        <v>5</v>
      </c>
      <c r="H58" s="48">
        <f t="shared" si="10"/>
        <v>6</v>
      </c>
      <c r="I58" s="77">
        <f t="shared" ca="1" si="7"/>
        <v>37</v>
      </c>
      <c r="J58" s="84">
        <f t="shared" ca="1" si="8"/>
        <v>42</v>
      </c>
      <c r="K58" s="61"/>
      <c r="L58" s="62"/>
    </row>
    <row r="59" spans="2:49" ht="12.9" customHeight="1" x14ac:dyDescent="0.25">
      <c r="B59" s="57"/>
      <c r="C59" s="58"/>
      <c r="D59" s="46">
        <f t="shared" ca="1" si="9"/>
        <v>5</v>
      </c>
      <c r="E59" s="47" t="str">
        <f t="shared" si="4"/>
        <v>Harry Pettingell</v>
      </c>
      <c r="F59" s="48">
        <f t="shared" si="5"/>
        <v>40</v>
      </c>
      <c r="G59" s="46">
        <f t="shared" si="6"/>
        <v>0</v>
      </c>
      <c r="H59" s="48">
        <f t="shared" si="10"/>
        <v>4</v>
      </c>
      <c r="I59" s="77">
        <f t="shared" ca="1" si="7"/>
        <v>40</v>
      </c>
      <c r="J59" s="84">
        <f t="shared" ca="1" si="8"/>
        <v>40</v>
      </c>
      <c r="K59" s="61"/>
      <c r="L59" s="62"/>
    </row>
    <row r="60" spans="2:49" ht="12.9" customHeight="1" x14ac:dyDescent="0.25">
      <c r="B60" s="57"/>
      <c r="C60" s="58"/>
      <c r="D60" s="46">
        <f t="shared" ca="1" si="9"/>
        <v>6</v>
      </c>
      <c r="E60" s="47" t="str">
        <f t="shared" si="4"/>
        <v>Aaron Lamb</v>
      </c>
      <c r="F60" s="48">
        <f t="shared" si="5"/>
        <v>29</v>
      </c>
      <c r="G60" s="46">
        <f t="shared" si="6"/>
        <v>5</v>
      </c>
      <c r="H60" s="48">
        <f t="shared" si="10"/>
        <v>5</v>
      </c>
      <c r="I60" s="77">
        <f t="shared" ca="1" si="7"/>
        <v>29</v>
      </c>
      <c r="J60" s="84">
        <f t="shared" ca="1" si="8"/>
        <v>34</v>
      </c>
      <c r="K60" s="61"/>
      <c r="L60" s="62"/>
    </row>
    <row r="61" spans="2:49" ht="12.9" customHeight="1" x14ac:dyDescent="0.25">
      <c r="B61" s="57"/>
      <c r="C61" s="58"/>
      <c r="D61" s="46">
        <f t="shared" ca="1" si="9"/>
        <v>7</v>
      </c>
      <c r="E61" s="47" t="str">
        <f t="shared" si="4"/>
        <v>Jon Pilley</v>
      </c>
      <c r="F61" s="48">
        <f t="shared" si="5"/>
        <v>25</v>
      </c>
      <c r="G61" s="46">
        <f t="shared" si="6"/>
        <v>5</v>
      </c>
      <c r="H61" s="48">
        <f t="shared" si="10"/>
        <v>4</v>
      </c>
      <c r="I61" s="77">
        <f t="shared" ca="1" si="7"/>
        <v>25</v>
      </c>
      <c r="J61" s="84">
        <f t="shared" ca="1" si="8"/>
        <v>30</v>
      </c>
      <c r="K61" s="61"/>
      <c r="L61" s="62"/>
    </row>
    <row r="62" spans="2:49" ht="12.9" customHeight="1" x14ac:dyDescent="0.25">
      <c r="B62" s="57"/>
      <c r="C62" s="58"/>
      <c r="D62" s="46">
        <f t="shared" ca="1" si="9"/>
        <v>8</v>
      </c>
      <c r="E62" s="47" t="str">
        <f t="shared" si="4"/>
        <v>Tom Edgington</v>
      </c>
      <c r="F62" s="48">
        <f t="shared" si="5"/>
        <v>15</v>
      </c>
      <c r="G62" s="46">
        <f t="shared" si="6"/>
        <v>10</v>
      </c>
      <c r="H62" s="48">
        <f t="shared" si="10"/>
        <v>2</v>
      </c>
      <c r="I62" s="77">
        <f t="shared" ca="1" si="7"/>
        <v>15</v>
      </c>
      <c r="J62" s="84">
        <f t="shared" ca="1" si="8"/>
        <v>25</v>
      </c>
      <c r="K62" s="61"/>
      <c r="L62" s="62"/>
    </row>
    <row r="63" spans="2:49" ht="12.9" customHeight="1" x14ac:dyDescent="0.25">
      <c r="B63" s="57"/>
      <c r="C63" s="58"/>
      <c r="D63" s="46">
        <f t="shared" ca="1" si="9"/>
        <v>9</v>
      </c>
      <c r="E63" s="47" t="str">
        <f t="shared" si="4"/>
        <v>Jonathan Dadson</v>
      </c>
      <c r="F63" s="48">
        <f t="shared" si="5"/>
        <v>25</v>
      </c>
      <c r="G63" s="46">
        <f t="shared" si="6"/>
        <v>0</v>
      </c>
      <c r="H63" s="48">
        <f t="shared" si="10"/>
        <v>3</v>
      </c>
      <c r="I63" s="77">
        <f t="shared" ca="1" si="7"/>
        <v>25</v>
      </c>
      <c r="J63" s="84">
        <f t="shared" ca="1" si="8"/>
        <v>25</v>
      </c>
      <c r="K63" s="61"/>
      <c r="L63" s="62"/>
    </row>
    <row r="64" spans="2:49" ht="12.9" customHeight="1" x14ac:dyDescent="0.25">
      <c r="B64" s="57"/>
      <c r="C64" s="58"/>
      <c r="D64" s="46">
        <f t="shared" ca="1" si="9"/>
        <v>10</v>
      </c>
      <c r="E64" s="47" t="str">
        <f t="shared" si="4"/>
        <v>Robert Pettingell</v>
      </c>
      <c r="F64" s="48">
        <f t="shared" si="5"/>
        <v>22</v>
      </c>
      <c r="G64" s="46">
        <f t="shared" si="6"/>
        <v>0</v>
      </c>
      <c r="H64" s="48">
        <f t="shared" si="10"/>
        <v>3</v>
      </c>
      <c r="I64" s="77">
        <f t="shared" ca="1" si="7"/>
        <v>22</v>
      </c>
      <c r="J64" s="84">
        <f t="shared" ca="1" si="8"/>
        <v>22</v>
      </c>
      <c r="K64" s="61"/>
      <c r="L64" s="62"/>
    </row>
    <row r="65" spans="2:12" ht="12.9" customHeight="1" x14ac:dyDescent="0.25">
      <c r="B65" s="57"/>
      <c r="C65" s="58"/>
      <c r="D65" s="46">
        <f t="shared" ca="1" si="9"/>
        <v>11</v>
      </c>
      <c r="E65" s="47" t="str">
        <f t="shared" si="4"/>
        <v>Tom Crowley</v>
      </c>
      <c r="F65" s="48">
        <f t="shared" si="5"/>
        <v>20</v>
      </c>
      <c r="G65" s="46">
        <f t="shared" si="6"/>
        <v>0</v>
      </c>
      <c r="H65" s="48">
        <f t="shared" si="10"/>
        <v>2</v>
      </c>
      <c r="I65" s="77">
        <f t="shared" ca="1" si="7"/>
        <v>20</v>
      </c>
      <c r="J65" s="84">
        <f t="shared" ca="1" si="8"/>
        <v>20</v>
      </c>
      <c r="K65" s="61"/>
      <c r="L65" s="62"/>
    </row>
    <row r="66" spans="2:12" ht="12.9" customHeight="1" x14ac:dyDescent="0.25">
      <c r="B66" s="57"/>
      <c r="C66" s="58"/>
      <c r="D66" s="46">
        <f t="shared" ca="1" si="9"/>
        <v>12</v>
      </c>
      <c r="E66" s="47" t="str">
        <f t="shared" si="4"/>
        <v>Ben Bennett</v>
      </c>
      <c r="F66" s="48">
        <f t="shared" si="5"/>
        <v>19</v>
      </c>
      <c r="G66" s="46">
        <f t="shared" si="6"/>
        <v>0</v>
      </c>
      <c r="H66" s="48">
        <f t="shared" si="10"/>
        <v>3</v>
      </c>
      <c r="I66" s="77">
        <f t="shared" ca="1" si="7"/>
        <v>19</v>
      </c>
      <c r="J66" s="84">
        <f t="shared" ca="1" si="8"/>
        <v>19</v>
      </c>
      <c r="K66" s="61"/>
      <c r="L66" s="62"/>
    </row>
    <row r="67" spans="2:12" ht="12.9" customHeight="1" x14ac:dyDescent="0.25">
      <c r="B67" s="57"/>
      <c r="C67" s="58"/>
      <c r="D67" s="46">
        <f t="shared" ca="1" si="9"/>
        <v>13</v>
      </c>
      <c r="E67" s="47" t="str">
        <f t="shared" si="4"/>
        <v>Dom Brockington</v>
      </c>
      <c r="F67" s="48">
        <f t="shared" si="5"/>
        <v>18</v>
      </c>
      <c r="G67" s="46">
        <f t="shared" si="6"/>
        <v>0</v>
      </c>
      <c r="H67" s="48">
        <f t="shared" si="10"/>
        <v>3</v>
      </c>
      <c r="I67" s="77">
        <f t="shared" ca="1" si="7"/>
        <v>18</v>
      </c>
      <c r="J67" s="84">
        <f t="shared" ca="1" si="8"/>
        <v>18</v>
      </c>
      <c r="K67" s="61"/>
      <c r="L67" s="62"/>
    </row>
    <row r="68" spans="2:12" ht="12.9" customHeight="1" x14ac:dyDescent="0.25">
      <c r="B68" s="57"/>
      <c r="C68" s="58"/>
      <c r="D68" s="46">
        <f t="shared" ca="1" si="9"/>
        <v>14</v>
      </c>
      <c r="E68" s="47" t="str">
        <f t="shared" si="4"/>
        <v>Charlie Pughe</v>
      </c>
      <c r="F68" s="48">
        <f t="shared" si="5"/>
        <v>17</v>
      </c>
      <c r="G68" s="46">
        <f t="shared" si="6"/>
        <v>0</v>
      </c>
      <c r="H68" s="48">
        <f t="shared" si="10"/>
        <v>2</v>
      </c>
      <c r="I68" s="77">
        <f t="shared" ca="1" si="7"/>
        <v>17</v>
      </c>
      <c r="J68" s="84">
        <f t="shared" ca="1" si="8"/>
        <v>17</v>
      </c>
      <c r="K68" s="61"/>
      <c r="L68" s="62"/>
    </row>
    <row r="69" spans="2:12" ht="12.9" customHeight="1" x14ac:dyDescent="0.25">
      <c r="B69" s="57"/>
      <c r="C69" s="58"/>
      <c r="D69" s="46">
        <f t="shared" ca="1" si="9"/>
        <v>15</v>
      </c>
      <c r="E69" s="47" t="str">
        <f t="shared" si="4"/>
        <v>Timos Moraitinis</v>
      </c>
      <c r="F69" s="48">
        <f t="shared" si="5"/>
        <v>16</v>
      </c>
      <c r="G69" s="46">
        <f t="shared" si="6"/>
        <v>0</v>
      </c>
      <c r="H69" s="48">
        <f t="shared" si="10"/>
        <v>3</v>
      </c>
      <c r="I69" s="77">
        <f t="shared" ca="1" si="7"/>
        <v>16</v>
      </c>
      <c r="J69" s="84">
        <f t="shared" ca="1" si="8"/>
        <v>16</v>
      </c>
      <c r="K69" s="61"/>
      <c r="L69" s="62"/>
    </row>
    <row r="70" spans="2:12" ht="12.9" customHeight="1" x14ac:dyDescent="0.25">
      <c r="B70" s="57"/>
      <c r="C70" s="58"/>
      <c r="D70" s="46">
        <f t="shared" ca="1" si="9"/>
        <v>16</v>
      </c>
      <c r="E70" s="47" t="str">
        <f t="shared" si="4"/>
        <v>James Dixon</v>
      </c>
      <c r="F70" s="48">
        <f t="shared" si="5"/>
        <v>15</v>
      </c>
      <c r="G70" s="46">
        <f t="shared" si="6"/>
        <v>0</v>
      </c>
      <c r="H70" s="48">
        <f t="shared" si="10"/>
        <v>3</v>
      </c>
      <c r="I70" s="77">
        <f t="shared" ca="1" si="7"/>
        <v>15</v>
      </c>
      <c r="J70" s="84">
        <f t="shared" ca="1" si="8"/>
        <v>15</v>
      </c>
      <c r="K70" s="61"/>
      <c r="L70" s="62"/>
    </row>
    <row r="71" spans="2:12" ht="12.9" customHeight="1" x14ac:dyDescent="0.25">
      <c r="B71" s="57"/>
      <c r="C71" s="58"/>
      <c r="D71" s="46">
        <f t="shared" ca="1" si="9"/>
        <v>17</v>
      </c>
      <c r="E71" s="47" t="str">
        <f t="shared" si="4"/>
        <v>David Haggart</v>
      </c>
      <c r="F71" s="48">
        <f t="shared" si="5"/>
        <v>15</v>
      </c>
      <c r="G71" s="46">
        <f t="shared" si="6"/>
        <v>0</v>
      </c>
      <c r="H71" s="48">
        <f t="shared" si="10"/>
        <v>2</v>
      </c>
      <c r="I71" s="77">
        <f t="shared" ca="1" si="7"/>
        <v>15</v>
      </c>
      <c r="J71" s="84">
        <f t="shared" ca="1" si="8"/>
        <v>15</v>
      </c>
      <c r="K71" s="61"/>
      <c r="L71" s="62"/>
    </row>
    <row r="72" spans="2:12" ht="12.9" customHeight="1" x14ac:dyDescent="0.25">
      <c r="B72" s="57"/>
      <c r="C72" s="58"/>
      <c r="D72" s="46">
        <f t="shared" ca="1" si="9"/>
        <v>17</v>
      </c>
      <c r="E72" s="47" t="str">
        <f t="shared" si="4"/>
        <v>Andrew Gray</v>
      </c>
      <c r="F72" s="48">
        <f t="shared" si="5"/>
        <v>15</v>
      </c>
      <c r="G72" s="46">
        <f t="shared" si="6"/>
        <v>0</v>
      </c>
      <c r="H72" s="48">
        <f t="shared" si="10"/>
        <v>2</v>
      </c>
      <c r="I72" s="77">
        <f t="shared" ca="1" si="7"/>
        <v>15</v>
      </c>
      <c r="J72" s="84">
        <f t="shared" ca="1" si="8"/>
        <v>15</v>
      </c>
      <c r="K72" s="61"/>
      <c r="L72" s="62"/>
    </row>
    <row r="73" spans="2:12" ht="12.9" customHeight="1" x14ac:dyDescent="0.25">
      <c r="B73" s="57"/>
      <c r="C73" s="58"/>
      <c r="D73" s="46">
        <f t="shared" ca="1" si="9"/>
        <v>19</v>
      </c>
      <c r="E73" s="47" t="str">
        <f t="shared" ref="E73:E79" si="11">U23</f>
        <v>Simon Lyddon</v>
      </c>
      <c r="F73" s="48">
        <f t="shared" ref="F73:F79" si="12">AW23</f>
        <v>9</v>
      </c>
      <c r="G73" s="46">
        <f t="shared" ref="G73:G79" si="13">AR23+AS23</f>
        <v>5</v>
      </c>
      <c r="H73" s="48">
        <f t="shared" si="10"/>
        <v>1</v>
      </c>
      <c r="I73" s="77">
        <f t="shared" ref="I73:I79" ca="1" si="14">T23</f>
        <v>9</v>
      </c>
      <c r="J73" s="84">
        <f t="shared" ref="J73:J79" ca="1" si="15">S23</f>
        <v>14</v>
      </c>
      <c r="K73" s="61"/>
      <c r="L73" s="62"/>
    </row>
    <row r="74" spans="2:12" ht="12.9" customHeight="1" x14ac:dyDescent="0.25">
      <c r="B74" s="57"/>
      <c r="C74" s="58"/>
      <c r="D74" s="46">
        <f t="shared" ca="1" si="9"/>
        <v>20</v>
      </c>
      <c r="E74" s="47" t="str">
        <f t="shared" si="11"/>
        <v>David Finch</v>
      </c>
      <c r="F74" s="48">
        <f t="shared" si="12"/>
        <v>7</v>
      </c>
      <c r="G74" s="46">
        <f t="shared" si="13"/>
        <v>5</v>
      </c>
      <c r="H74" s="48">
        <f t="shared" si="10"/>
        <v>1</v>
      </c>
      <c r="I74" s="77">
        <f t="shared" ca="1" si="14"/>
        <v>7</v>
      </c>
      <c r="J74" s="84">
        <f t="shared" ca="1" si="15"/>
        <v>12</v>
      </c>
      <c r="K74" s="61"/>
      <c r="L74" s="62"/>
    </row>
    <row r="75" spans="2:12" ht="12.9" customHeight="1" x14ac:dyDescent="0.25">
      <c r="B75" s="57"/>
      <c r="C75" s="58"/>
      <c r="D75" s="46">
        <f t="shared" ca="1" si="9"/>
        <v>21</v>
      </c>
      <c r="E75" s="47" t="str">
        <f t="shared" si="11"/>
        <v>Tim Harrison</v>
      </c>
      <c r="F75" s="48">
        <f t="shared" si="12"/>
        <v>12</v>
      </c>
      <c r="G75" s="46">
        <f t="shared" si="13"/>
        <v>0</v>
      </c>
      <c r="H75" s="48">
        <f t="shared" si="10"/>
        <v>2</v>
      </c>
      <c r="I75" s="77">
        <f t="shared" ca="1" si="14"/>
        <v>12</v>
      </c>
      <c r="J75" s="84">
        <f t="shared" ca="1" si="15"/>
        <v>12</v>
      </c>
      <c r="K75" s="61"/>
      <c r="L75" s="62"/>
    </row>
    <row r="76" spans="2:12" ht="12.9" customHeight="1" x14ac:dyDescent="0.25">
      <c r="B76" s="57"/>
      <c r="C76" s="58"/>
      <c r="D76" s="46">
        <f t="shared" ca="1" si="9"/>
        <v>22</v>
      </c>
      <c r="E76" s="47" t="str">
        <f t="shared" si="11"/>
        <v>Adam Swanson</v>
      </c>
      <c r="F76" s="48">
        <f t="shared" si="12"/>
        <v>11</v>
      </c>
      <c r="G76" s="46">
        <f t="shared" si="13"/>
        <v>0</v>
      </c>
      <c r="H76" s="48">
        <f t="shared" si="10"/>
        <v>2</v>
      </c>
      <c r="I76" s="77">
        <f t="shared" ca="1" si="14"/>
        <v>11</v>
      </c>
      <c r="J76" s="84">
        <f t="shared" ca="1" si="15"/>
        <v>11</v>
      </c>
      <c r="K76" s="61"/>
      <c r="L76" s="62"/>
    </row>
    <row r="77" spans="2:12" ht="12.9" customHeight="1" x14ac:dyDescent="0.25">
      <c r="B77" s="57"/>
      <c r="C77" s="58"/>
      <c r="D77" s="46">
        <f t="shared" ca="1" si="9"/>
        <v>23</v>
      </c>
      <c r="E77" s="47" t="str">
        <f t="shared" si="11"/>
        <v>Christian Plumb</v>
      </c>
      <c r="F77" s="48">
        <f t="shared" si="12"/>
        <v>9</v>
      </c>
      <c r="G77" s="46">
        <f t="shared" si="13"/>
        <v>0</v>
      </c>
      <c r="H77" s="48">
        <f t="shared" si="10"/>
        <v>2</v>
      </c>
      <c r="I77" s="77">
        <f t="shared" ca="1" si="14"/>
        <v>9</v>
      </c>
      <c r="J77" s="84">
        <f t="shared" ca="1" si="15"/>
        <v>9</v>
      </c>
      <c r="K77" s="61"/>
      <c r="L77" s="62"/>
    </row>
    <row r="78" spans="2:12" ht="12.9" customHeight="1" x14ac:dyDescent="0.25">
      <c r="B78" s="57"/>
      <c r="C78" s="58"/>
      <c r="D78" s="46">
        <f t="shared" ca="1" si="9"/>
        <v>23</v>
      </c>
      <c r="E78" s="47" t="str">
        <f t="shared" si="11"/>
        <v>Peter Neal</v>
      </c>
      <c r="F78" s="48">
        <f t="shared" si="12"/>
        <v>9</v>
      </c>
      <c r="G78" s="46">
        <f t="shared" si="13"/>
        <v>0</v>
      </c>
      <c r="H78" s="48">
        <f t="shared" si="10"/>
        <v>2</v>
      </c>
      <c r="I78" s="77">
        <f t="shared" ca="1" si="14"/>
        <v>9</v>
      </c>
      <c r="J78" s="84">
        <f t="shared" ca="1" si="15"/>
        <v>9</v>
      </c>
      <c r="K78" s="61"/>
      <c r="L78" s="62"/>
    </row>
    <row r="79" spans="2:12" ht="12.9" customHeight="1" x14ac:dyDescent="0.25">
      <c r="B79" s="57"/>
      <c r="C79" s="58"/>
      <c r="D79" s="46">
        <f t="shared" ca="1" si="9"/>
        <v>25</v>
      </c>
      <c r="E79" s="47" t="str">
        <f t="shared" si="11"/>
        <v>Jordan Bayliss</v>
      </c>
      <c r="F79" s="48">
        <f t="shared" si="12"/>
        <v>9</v>
      </c>
      <c r="G79" s="46">
        <f t="shared" si="13"/>
        <v>0</v>
      </c>
      <c r="H79" s="48">
        <f t="shared" si="10"/>
        <v>1</v>
      </c>
      <c r="I79" s="77">
        <f t="shared" ca="1" si="14"/>
        <v>9</v>
      </c>
      <c r="J79" s="84">
        <f t="shared" ca="1" si="15"/>
        <v>9</v>
      </c>
      <c r="K79" s="61"/>
      <c r="L79" s="62"/>
    </row>
    <row r="80" spans="2:12" ht="12.9" customHeight="1" x14ac:dyDescent="0.25">
      <c r="B80" s="57"/>
      <c r="C80" s="58"/>
      <c r="D80" s="46">
        <f t="shared" ca="1" si="9"/>
        <v>25</v>
      </c>
      <c r="E80" s="47" t="str">
        <f t="shared" ref="E80" si="16">U30</f>
        <v>Pete White</v>
      </c>
      <c r="F80" s="48">
        <f t="shared" ref="F80" si="17">AW30</f>
        <v>9</v>
      </c>
      <c r="G80" s="46">
        <f t="shared" ref="G80" si="18">AR30+AS30</f>
        <v>0</v>
      </c>
      <c r="H80" s="48">
        <f t="shared" si="10"/>
        <v>1</v>
      </c>
      <c r="I80" s="77">
        <f t="shared" ref="I80" ca="1" si="19">T30</f>
        <v>9</v>
      </c>
      <c r="J80" s="84">
        <f t="shared" ref="J80" ca="1" si="20">S30</f>
        <v>9</v>
      </c>
      <c r="K80" s="61"/>
      <c r="L80" s="62"/>
    </row>
    <row r="81" spans="2:12" ht="12.9" customHeight="1" x14ac:dyDescent="0.25">
      <c r="B81" s="57"/>
      <c r="C81" s="58"/>
      <c r="D81" s="46">
        <f t="shared" ca="1" si="9"/>
        <v>27</v>
      </c>
      <c r="E81" s="47" t="str">
        <f t="shared" ref="E81:E87" si="21">U31</f>
        <v>Charlie Mclaren</v>
      </c>
      <c r="F81" s="48">
        <f t="shared" ref="F81:F87" si="22">AW31</f>
        <v>8</v>
      </c>
      <c r="G81" s="46">
        <f t="shared" ref="G81:G87" si="23">AR31+AS31</f>
        <v>0</v>
      </c>
      <c r="H81" s="48">
        <f t="shared" si="10"/>
        <v>1</v>
      </c>
      <c r="I81" s="77">
        <f t="shared" ref="I81:I87" ca="1" si="24">T31</f>
        <v>8</v>
      </c>
      <c r="J81" s="84">
        <f t="shared" ref="J81:J87" ca="1" si="25">S31</f>
        <v>8</v>
      </c>
      <c r="K81" s="61"/>
      <c r="L81" s="62"/>
    </row>
    <row r="82" spans="2:12" ht="12.9" customHeight="1" x14ac:dyDescent="0.25">
      <c r="B82" s="57"/>
      <c r="C82" s="58"/>
      <c r="D82" s="46">
        <f t="shared" ca="1" si="9"/>
        <v>28</v>
      </c>
      <c r="E82" s="47" t="str">
        <f t="shared" si="21"/>
        <v>John Tudor</v>
      </c>
      <c r="F82" s="48">
        <f t="shared" si="22"/>
        <v>2</v>
      </c>
      <c r="G82" s="46">
        <f t="shared" si="23"/>
        <v>5</v>
      </c>
      <c r="H82" s="48">
        <f t="shared" si="10"/>
        <v>1</v>
      </c>
      <c r="I82" s="77">
        <f t="shared" ca="1" si="24"/>
        <v>2</v>
      </c>
      <c r="J82" s="84">
        <f t="shared" ca="1" si="25"/>
        <v>7</v>
      </c>
      <c r="K82" s="61"/>
      <c r="L82" s="62"/>
    </row>
    <row r="83" spans="2:12" ht="12.9" customHeight="1" x14ac:dyDescent="0.25">
      <c r="B83" s="57"/>
      <c r="C83" s="58"/>
      <c r="D83" s="46">
        <f t="shared" ca="1" si="9"/>
        <v>28</v>
      </c>
      <c r="E83" s="47" t="str">
        <f t="shared" si="21"/>
        <v>Reg Gale</v>
      </c>
      <c r="F83" s="48">
        <f t="shared" si="22"/>
        <v>2</v>
      </c>
      <c r="G83" s="46">
        <f t="shared" si="23"/>
        <v>5</v>
      </c>
      <c r="H83" s="48">
        <f t="shared" si="10"/>
        <v>1</v>
      </c>
      <c r="I83" s="77">
        <f t="shared" ca="1" si="24"/>
        <v>2</v>
      </c>
      <c r="J83" s="84">
        <f t="shared" ca="1" si="25"/>
        <v>7</v>
      </c>
      <c r="K83" s="61"/>
      <c r="L83" s="62"/>
    </row>
    <row r="84" spans="2:12" ht="12.9" customHeight="1" x14ac:dyDescent="0.25">
      <c r="B84" s="57"/>
      <c r="C84" s="58"/>
      <c r="D84" s="46">
        <f t="shared" ca="1" si="9"/>
        <v>30</v>
      </c>
      <c r="E84" s="47" t="str">
        <f t="shared" si="21"/>
        <v>Oliver Newell</v>
      </c>
      <c r="F84" s="48">
        <f t="shared" si="22"/>
        <v>7</v>
      </c>
      <c r="G84" s="46">
        <f t="shared" si="23"/>
        <v>0</v>
      </c>
      <c r="H84" s="48">
        <f t="shared" si="10"/>
        <v>1</v>
      </c>
      <c r="I84" s="77">
        <f t="shared" ca="1" si="24"/>
        <v>7</v>
      </c>
      <c r="J84" s="84">
        <f t="shared" ca="1" si="25"/>
        <v>7</v>
      </c>
      <c r="K84" s="61"/>
      <c r="L84" s="62"/>
    </row>
    <row r="85" spans="2:12" ht="12.9" customHeight="1" x14ac:dyDescent="0.25">
      <c r="B85" s="57"/>
      <c r="C85" s="58"/>
      <c r="D85" s="46">
        <f t="shared" ca="1" si="9"/>
        <v>30</v>
      </c>
      <c r="E85" s="47" t="str">
        <f t="shared" si="21"/>
        <v>Chris Haighton</v>
      </c>
      <c r="F85" s="48">
        <f t="shared" si="22"/>
        <v>7</v>
      </c>
      <c r="G85" s="46">
        <f t="shared" si="23"/>
        <v>0</v>
      </c>
      <c r="H85" s="48">
        <f t="shared" si="10"/>
        <v>1</v>
      </c>
      <c r="I85" s="77">
        <f t="shared" ca="1" si="24"/>
        <v>7</v>
      </c>
      <c r="J85" s="84">
        <f t="shared" ca="1" si="25"/>
        <v>7</v>
      </c>
      <c r="K85" s="61"/>
      <c r="L85" s="62"/>
    </row>
    <row r="86" spans="2:12" ht="12.9" customHeight="1" x14ac:dyDescent="0.25">
      <c r="B86" s="57"/>
      <c r="C86" s="58"/>
      <c r="D86" s="46">
        <f t="shared" ca="1" si="9"/>
        <v>30</v>
      </c>
      <c r="E86" s="47" t="str">
        <f t="shared" si="21"/>
        <v>Andy Burtenshaw</v>
      </c>
      <c r="F86" s="48">
        <f t="shared" si="22"/>
        <v>7</v>
      </c>
      <c r="G86" s="46">
        <f t="shared" si="23"/>
        <v>0</v>
      </c>
      <c r="H86" s="48">
        <f t="shared" si="10"/>
        <v>1</v>
      </c>
      <c r="I86" s="77">
        <f t="shared" ca="1" si="24"/>
        <v>7</v>
      </c>
      <c r="J86" s="84">
        <f t="shared" ca="1" si="25"/>
        <v>7</v>
      </c>
      <c r="K86" s="61"/>
      <c r="L86" s="62"/>
    </row>
    <row r="87" spans="2:12" ht="12.9" customHeight="1" x14ac:dyDescent="0.25">
      <c r="B87" s="57"/>
      <c r="C87" s="58"/>
      <c r="D87" s="46">
        <f t="shared" ca="1" si="9"/>
        <v>33</v>
      </c>
      <c r="E87" s="47" t="str">
        <f t="shared" si="21"/>
        <v>Phil Salisbury</v>
      </c>
      <c r="F87" s="48">
        <f t="shared" si="22"/>
        <v>5</v>
      </c>
      <c r="G87" s="46">
        <f t="shared" si="23"/>
        <v>0</v>
      </c>
      <c r="H87" s="48">
        <f t="shared" si="10"/>
        <v>2</v>
      </c>
      <c r="I87" s="77">
        <f t="shared" ca="1" si="24"/>
        <v>5</v>
      </c>
      <c r="J87" s="84">
        <f t="shared" ca="1" si="25"/>
        <v>5</v>
      </c>
      <c r="K87" s="61"/>
      <c r="L87" s="62"/>
    </row>
    <row r="88" spans="2:12" ht="12.9" customHeight="1" x14ac:dyDescent="0.25">
      <c r="B88" s="57"/>
      <c r="C88" s="58"/>
      <c r="D88" s="46">
        <f t="shared" ca="1" si="9"/>
        <v>34</v>
      </c>
      <c r="E88" s="47" t="str">
        <f t="shared" ref="E88" si="26">U38</f>
        <v>Ben Green</v>
      </c>
      <c r="F88" s="48">
        <f t="shared" ref="F88" si="27">AW38</f>
        <v>5</v>
      </c>
      <c r="G88" s="46">
        <f t="shared" ref="G88" si="28">AR38+AS38</f>
        <v>0</v>
      </c>
      <c r="H88" s="48">
        <f t="shared" si="10"/>
        <v>1</v>
      </c>
      <c r="I88" s="77">
        <f t="shared" ref="I88" ca="1" si="29">T38</f>
        <v>5</v>
      </c>
      <c r="J88" s="84">
        <f t="shared" ref="J88" ca="1" si="30">S38</f>
        <v>5</v>
      </c>
      <c r="K88" s="61"/>
      <c r="L88" s="62"/>
    </row>
    <row r="89" spans="2:12" ht="12.9" customHeight="1" x14ac:dyDescent="0.25">
      <c r="B89" s="57"/>
      <c r="C89" s="58"/>
      <c r="D89" s="46">
        <f t="shared" ca="1" si="9"/>
        <v>35</v>
      </c>
      <c r="E89" s="47" t="str">
        <f t="shared" ref="E89" si="31">U39</f>
        <v>Simon Walker-Tilby</v>
      </c>
      <c r="F89" s="48">
        <f t="shared" ref="F89" si="32">AW39</f>
        <v>4</v>
      </c>
      <c r="G89" s="46">
        <f t="shared" ref="G89" si="33">AR39+AS39</f>
        <v>0</v>
      </c>
      <c r="H89" s="48">
        <f t="shared" si="10"/>
        <v>1</v>
      </c>
      <c r="I89" s="77">
        <f t="shared" ref="I89" ca="1" si="34">T39</f>
        <v>4</v>
      </c>
      <c r="J89" s="84">
        <f t="shared" ref="J89" ca="1" si="35">S39</f>
        <v>4</v>
      </c>
      <c r="K89" s="61"/>
      <c r="L89" s="62"/>
    </row>
    <row r="90" spans="2:12" ht="12.9" customHeight="1" x14ac:dyDescent="0.25">
      <c r="B90" s="57"/>
      <c r="C90" s="58"/>
      <c r="D90" s="46">
        <f t="shared" ca="1" si="9"/>
        <v>35</v>
      </c>
      <c r="E90" s="47" t="str">
        <f t="shared" ref="E90:E91" si="36">U40</f>
        <v>Chris Davies</v>
      </c>
      <c r="F90" s="48">
        <f t="shared" ref="F90:F91" si="37">AW40</f>
        <v>4</v>
      </c>
      <c r="G90" s="46">
        <f t="shared" ref="G90:G91" si="38">AR40+AS40</f>
        <v>0</v>
      </c>
      <c r="H90" s="48">
        <f t="shared" si="10"/>
        <v>1</v>
      </c>
      <c r="I90" s="77">
        <f t="shared" ref="I90:I91" ca="1" si="39">T40</f>
        <v>4</v>
      </c>
      <c r="J90" s="84">
        <f t="shared" ref="J90:J91" ca="1" si="40">S40</f>
        <v>4</v>
      </c>
      <c r="K90" s="61"/>
      <c r="L90" s="62"/>
    </row>
    <row r="91" spans="2:12" ht="12.9" customHeight="1" x14ac:dyDescent="0.25">
      <c r="B91" s="57"/>
      <c r="C91" s="58"/>
      <c r="D91" s="46">
        <f t="shared" ca="1" si="9"/>
        <v>35</v>
      </c>
      <c r="E91" s="47" t="str">
        <f t="shared" si="36"/>
        <v>David Anstead</v>
      </c>
      <c r="F91" s="48">
        <f t="shared" si="37"/>
        <v>4</v>
      </c>
      <c r="G91" s="46">
        <f t="shared" si="38"/>
        <v>0</v>
      </c>
      <c r="H91" s="48">
        <f t="shared" si="10"/>
        <v>1</v>
      </c>
      <c r="I91" s="77">
        <f t="shared" ca="1" si="39"/>
        <v>4</v>
      </c>
      <c r="J91" s="84">
        <f t="shared" ca="1" si="40"/>
        <v>4</v>
      </c>
      <c r="K91" s="61"/>
      <c r="L91" s="62"/>
    </row>
    <row r="92" spans="2:12" ht="12.9" customHeight="1" x14ac:dyDescent="0.25">
      <c r="B92" s="57"/>
      <c r="C92" s="58"/>
      <c r="D92" s="46">
        <f t="shared" ca="1" si="9"/>
        <v>38</v>
      </c>
      <c r="E92" s="47" t="str">
        <f t="shared" ref="E92" si="41">U42</f>
        <v>Berwyn Prichard-Jones</v>
      </c>
      <c r="F92" s="48">
        <f t="shared" ref="F92" si="42">AW42</f>
        <v>2</v>
      </c>
      <c r="G92" s="46">
        <f t="shared" ref="G92" si="43">AR42+AS42</f>
        <v>0</v>
      </c>
      <c r="H92" s="48">
        <f t="shared" ref="H92" si="44">COUNTIF(V42:AK42,"&lt;&gt;"&amp;"")-COUNTIF(V42:AK42,"=0")</f>
        <v>1</v>
      </c>
      <c r="I92" s="77">
        <f t="shared" ref="I92" ca="1" si="45">T42</f>
        <v>2</v>
      </c>
      <c r="J92" s="84">
        <f t="shared" ref="J92" ca="1" si="46">S42</f>
        <v>2</v>
      </c>
      <c r="K92" s="61"/>
      <c r="L92" s="62"/>
    </row>
    <row r="93" spans="2:12" ht="12.9" customHeight="1" x14ac:dyDescent="0.25">
      <c r="B93" s="57"/>
      <c r="C93" s="58"/>
      <c r="D93" s="46">
        <f t="shared" ca="1" si="9"/>
        <v>38</v>
      </c>
      <c r="E93" s="47" t="str">
        <f t="shared" ref="E93" si="47">U43</f>
        <v>Gareth Packham</v>
      </c>
      <c r="F93" s="48">
        <f t="shared" ref="F93" si="48">AW43</f>
        <v>2</v>
      </c>
      <c r="G93" s="46">
        <f t="shared" ref="G93" si="49">AR43+AS43</f>
        <v>0</v>
      </c>
      <c r="H93" s="48">
        <f t="shared" ref="H93" si="50">COUNTIF(V43:AK43,"&lt;&gt;"&amp;"")-COUNTIF(V43:AK43,"=0")</f>
        <v>1</v>
      </c>
      <c r="I93" s="77">
        <f t="shared" ref="I93" ca="1" si="51">T43</f>
        <v>2</v>
      </c>
      <c r="J93" s="84">
        <f t="shared" ref="J93" ca="1" si="52">S43</f>
        <v>2</v>
      </c>
      <c r="K93" s="61"/>
      <c r="L93" s="62"/>
    </row>
    <row r="94" spans="2:12" ht="12.9" customHeight="1" x14ac:dyDescent="0.25">
      <c r="B94" s="57"/>
      <c r="C94" s="58"/>
      <c r="D94" s="46">
        <f t="shared" ca="1" si="9"/>
        <v>38</v>
      </c>
      <c r="E94" s="47" t="str">
        <f t="shared" ref="E94" si="53">U44</f>
        <v>James Canter</v>
      </c>
      <c r="F94" s="48">
        <f t="shared" ref="F94" si="54">AW44</f>
        <v>2</v>
      </c>
      <c r="G94" s="46">
        <f t="shared" ref="G94" si="55">AR44+AS44</f>
        <v>0</v>
      </c>
      <c r="H94" s="48">
        <f t="shared" ref="H94" si="56">COUNTIF(V44:AK44,"&lt;&gt;"&amp;"")-COUNTIF(V44:AK44,"=0")</f>
        <v>1</v>
      </c>
      <c r="I94" s="77">
        <f t="shared" ref="I94" ca="1" si="57">T44</f>
        <v>2</v>
      </c>
      <c r="J94" s="84">
        <f t="shared" ref="J94" ca="1" si="58">S44</f>
        <v>2</v>
      </c>
      <c r="K94" s="61"/>
      <c r="L94" s="62"/>
    </row>
    <row r="95" spans="2:12" ht="12.9" customHeight="1" x14ac:dyDescent="0.25">
      <c r="B95" s="57"/>
      <c r="C95" s="58"/>
      <c r="D95" s="46">
        <f t="shared" ca="1" si="9"/>
        <v>38</v>
      </c>
      <c r="E95" s="47" t="str">
        <f t="shared" ref="E95" si="59">U45</f>
        <v>Paul Robertson</v>
      </c>
      <c r="F95" s="48">
        <f t="shared" ref="F95" si="60">AW45</f>
        <v>2</v>
      </c>
      <c r="G95" s="46">
        <f t="shared" ref="G95" si="61">AR45+AS45</f>
        <v>0</v>
      </c>
      <c r="H95" s="48">
        <f t="shared" ref="H95" si="62">COUNTIF(V45:AK45,"&lt;&gt;"&amp;"")-COUNTIF(V45:AK45,"=0")</f>
        <v>1</v>
      </c>
      <c r="I95" s="77">
        <f t="shared" ref="I95" ca="1" si="63">T45</f>
        <v>2</v>
      </c>
      <c r="J95" s="84">
        <f t="shared" ref="J95" ca="1" si="64">S45</f>
        <v>2</v>
      </c>
      <c r="K95" s="61"/>
      <c r="L95" s="62"/>
    </row>
    <row r="96" spans="2:12" ht="12.9" customHeight="1" x14ac:dyDescent="0.25">
      <c r="B96" s="57"/>
      <c r="C96" s="58"/>
      <c r="D96" s="46"/>
      <c r="E96" s="47"/>
      <c r="F96" s="48"/>
      <c r="G96" s="48"/>
      <c r="H96" s="48"/>
      <c r="I96" s="77"/>
      <c r="J96" s="84"/>
      <c r="K96" s="61"/>
      <c r="L96" s="62"/>
    </row>
    <row r="97" spans="2:12" ht="8.25" customHeight="1" x14ac:dyDescent="0.25">
      <c r="B97" s="27"/>
      <c r="C97" s="32"/>
      <c r="D97" s="34"/>
      <c r="E97" s="32"/>
      <c r="F97" s="31"/>
      <c r="G97" s="35"/>
      <c r="H97" s="32"/>
      <c r="I97" s="31"/>
      <c r="J97" s="31"/>
      <c r="K97" s="31"/>
      <c r="L97" s="26"/>
    </row>
    <row r="98" spans="2:12" ht="8.25" customHeight="1" x14ac:dyDescent="0.25">
      <c r="B98" s="27"/>
      <c r="C98" s="27"/>
      <c r="D98" s="29"/>
      <c r="E98" s="27"/>
      <c r="F98" s="26"/>
      <c r="G98" s="30"/>
      <c r="H98" s="27"/>
      <c r="I98" s="26"/>
      <c r="J98" s="26"/>
      <c r="K98" s="26"/>
      <c r="L98" s="26"/>
    </row>
    <row r="99" spans="2:12" ht="12.9" customHeight="1" x14ac:dyDescent="0.25"/>
    <row r="100" spans="2:12" ht="12.9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9575-C090-4426-A9F0-0208BD4733FC}">
  <dimension ref="C1:AX36"/>
  <sheetViews>
    <sheetView topLeftCell="A10" workbookViewId="0">
      <selection activeCell="E21" sqref="E21:K31"/>
    </sheetView>
  </sheetViews>
  <sheetFormatPr defaultRowHeight="13.2" x14ac:dyDescent="0.25"/>
  <cols>
    <col min="3" max="4" width="1.5546875" customWidth="1"/>
    <col min="6" max="6" width="19.21875" customWidth="1"/>
    <col min="12" max="13" width="1.5546875" customWidth="1"/>
    <col min="18" max="19" width="1.5546875" customWidth="1"/>
    <col min="22" max="22" width="20.44140625" customWidth="1"/>
    <col min="23" max="46" width="3.109375" customWidth="1"/>
    <col min="47" max="48" width="1.5546875" customWidth="1"/>
  </cols>
  <sheetData>
    <row r="1" spans="16:50" ht="12.9" customHeight="1" x14ac:dyDescent="0.25"/>
    <row r="2" spans="16:50" ht="8.25" customHeight="1" x14ac:dyDescent="0.25">
      <c r="R2" s="26"/>
      <c r="S2" s="26"/>
      <c r="T2" s="26"/>
      <c r="U2" s="26"/>
      <c r="V2" s="26"/>
      <c r="W2" s="27"/>
      <c r="X2" s="28"/>
      <c r="Y2" s="27"/>
      <c r="Z2" s="27"/>
      <c r="AA2" s="27"/>
      <c r="AB2" s="27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7"/>
      <c r="AN2" s="29"/>
      <c r="AO2" s="29"/>
      <c r="AP2" s="29"/>
      <c r="AQ2" s="29"/>
      <c r="AR2" s="29"/>
      <c r="AS2" s="29"/>
      <c r="AT2" s="30"/>
      <c r="AU2" s="27"/>
      <c r="AV2" s="27"/>
      <c r="AX2" s="26"/>
    </row>
    <row r="3" spans="16:50" ht="8.25" customHeight="1" x14ac:dyDescent="0.25">
      <c r="R3" s="26"/>
      <c r="S3" s="31"/>
      <c r="T3" s="31"/>
      <c r="U3" s="31"/>
      <c r="V3" s="31"/>
      <c r="W3" s="32"/>
      <c r="X3" s="33"/>
      <c r="Y3" s="32"/>
      <c r="Z3" s="32"/>
      <c r="AA3" s="32"/>
      <c r="AB3" s="32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2"/>
      <c r="AN3" s="34"/>
      <c r="AO3" s="34"/>
      <c r="AP3" s="34"/>
      <c r="AQ3" s="34"/>
      <c r="AR3" s="34"/>
      <c r="AS3" s="34"/>
      <c r="AT3" s="35"/>
      <c r="AU3" s="32"/>
      <c r="AV3" s="27"/>
      <c r="AX3" s="31"/>
    </row>
    <row r="4" spans="16:50" ht="135.44999999999999" customHeight="1" x14ac:dyDescent="0.25">
      <c r="P4" t="s">
        <v>424</v>
      </c>
      <c r="R4" s="36"/>
      <c r="S4" s="37"/>
      <c r="T4" s="79" t="s">
        <v>27</v>
      </c>
      <c r="U4" s="79" t="s">
        <v>42</v>
      </c>
      <c r="V4" s="38"/>
      <c r="W4" s="39" t="s">
        <v>28</v>
      </c>
      <c r="X4" s="39" t="s">
        <v>131</v>
      </c>
      <c r="Y4" s="39" t="s">
        <v>170</v>
      </c>
      <c r="Z4" s="39" t="s">
        <v>211</v>
      </c>
      <c r="AA4" s="39" t="s">
        <v>247</v>
      </c>
      <c r="AB4" s="39" t="s">
        <v>255</v>
      </c>
      <c r="AC4" s="39" t="s">
        <v>267</v>
      </c>
      <c r="AD4" s="39" t="s">
        <v>297</v>
      </c>
      <c r="AE4" s="39" t="s">
        <v>319</v>
      </c>
      <c r="AF4" s="39" t="s">
        <v>324</v>
      </c>
      <c r="AG4" s="39" t="s">
        <v>330</v>
      </c>
      <c r="AH4" s="39" t="s">
        <v>368</v>
      </c>
      <c r="AI4" s="39" t="s">
        <v>423</v>
      </c>
      <c r="AJ4" s="39" t="s">
        <v>441</v>
      </c>
      <c r="AK4" s="39" t="s">
        <v>449</v>
      </c>
      <c r="AL4" s="39" t="s">
        <v>468</v>
      </c>
      <c r="AM4" s="39"/>
      <c r="AN4" s="40" t="s">
        <v>15</v>
      </c>
      <c r="AO4" s="40" t="s">
        <v>16</v>
      </c>
      <c r="AP4" s="40" t="s">
        <v>17</v>
      </c>
      <c r="AQ4" s="40" t="s">
        <v>18</v>
      </c>
      <c r="AR4" s="40" t="s">
        <v>19</v>
      </c>
      <c r="AS4" s="40" t="s">
        <v>20</v>
      </c>
      <c r="AT4" s="40" t="s">
        <v>21</v>
      </c>
      <c r="AU4" s="41"/>
      <c r="AV4" s="42"/>
      <c r="AX4" s="79" t="s">
        <v>23</v>
      </c>
    </row>
    <row r="5" spans="16:50" ht="12.9" customHeight="1" x14ac:dyDescent="0.25">
      <c r="P5">
        <f t="shared" ref="P5:P13" si="0">COUNTIF(W5:AL5,"&lt;&gt;"&amp;"")-COUNTIF(W5:AL5,"=0")</f>
        <v>11</v>
      </c>
      <c r="R5" s="43"/>
      <c r="S5" s="44"/>
      <c r="T5" s="84">
        <f t="shared" ref="T5:T13" ca="1" si="1">U5+AS5+AT5</f>
        <v>98</v>
      </c>
      <c r="U5" s="77">
        <f t="array" aca="1" ref="U5" ca="1">SUM(LARGE(W5:AL5,ROW(INDIRECT("1:8"))))</f>
        <v>78</v>
      </c>
      <c r="V5" s="50" t="s">
        <v>63</v>
      </c>
      <c r="W5" s="63">
        <v>10</v>
      </c>
      <c r="X5" s="63">
        <v>10</v>
      </c>
      <c r="Y5" s="63">
        <v>0</v>
      </c>
      <c r="Z5" s="63">
        <v>10</v>
      </c>
      <c r="AA5" s="63">
        <v>9</v>
      </c>
      <c r="AB5" s="63">
        <v>0</v>
      </c>
      <c r="AC5" s="63">
        <v>9</v>
      </c>
      <c r="AD5" s="63">
        <v>8</v>
      </c>
      <c r="AE5" s="63">
        <v>0</v>
      </c>
      <c r="AF5" s="63">
        <v>10</v>
      </c>
      <c r="AG5" s="63">
        <v>9</v>
      </c>
      <c r="AH5" s="63">
        <v>0</v>
      </c>
      <c r="AI5" s="63">
        <v>9</v>
      </c>
      <c r="AJ5" s="63">
        <v>10</v>
      </c>
      <c r="AK5" s="63">
        <v>0</v>
      </c>
      <c r="AL5" s="63">
        <v>10</v>
      </c>
      <c r="AM5" s="63"/>
      <c r="AN5" s="67"/>
      <c r="AO5" s="67">
        <v>5</v>
      </c>
      <c r="AP5" s="67">
        <v>5</v>
      </c>
      <c r="AQ5" s="67">
        <v>5</v>
      </c>
      <c r="AR5" s="67"/>
      <c r="AS5" s="86">
        <f t="shared" ref="AS5:AS13" si="2">SUM(AN5:AR5)</f>
        <v>15</v>
      </c>
      <c r="AT5" s="67">
        <v>5</v>
      </c>
      <c r="AU5" s="32"/>
      <c r="AV5" s="27"/>
      <c r="AX5" s="84">
        <f t="shared" ref="AX5:AX13" si="3">SUM(W5:AL5)</f>
        <v>104</v>
      </c>
    </row>
    <row r="6" spans="16:50" ht="12.9" customHeight="1" x14ac:dyDescent="0.25">
      <c r="P6">
        <f t="shared" si="0"/>
        <v>9</v>
      </c>
      <c r="R6" s="43"/>
      <c r="S6" s="44"/>
      <c r="T6" s="84">
        <f t="shared" ca="1" si="1"/>
        <v>98</v>
      </c>
      <c r="U6" s="77">
        <f t="array" aca="1" ref="U6" ca="1">SUM(LARGE(W6:AL6,ROW(INDIRECT("1:8"))))</f>
        <v>78</v>
      </c>
      <c r="V6" s="64" t="s">
        <v>58</v>
      </c>
      <c r="W6" s="63">
        <v>0</v>
      </c>
      <c r="X6" s="63">
        <v>0</v>
      </c>
      <c r="Y6" s="63">
        <v>10</v>
      </c>
      <c r="Z6" s="63">
        <v>0</v>
      </c>
      <c r="AA6" s="63">
        <v>0</v>
      </c>
      <c r="AB6" s="63">
        <v>10</v>
      </c>
      <c r="AC6" s="63">
        <v>10</v>
      </c>
      <c r="AD6" s="63">
        <v>9</v>
      </c>
      <c r="AE6" s="63">
        <v>10</v>
      </c>
      <c r="AF6" s="63">
        <v>0</v>
      </c>
      <c r="AG6" s="63">
        <v>10</v>
      </c>
      <c r="AH6" s="63">
        <v>0</v>
      </c>
      <c r="AI6" s="63">
        <v>10</v>
      </c>
      <c r="AJ6" s="63">
        <v>9</v>
      </c>
      <c r="AK6" s="63">
        <v>0</v>
      </c>
      <c r="AL6" s="63">
        <v>9</v>
      </c>
      <c r="AM6" s="63"/>
      <c r="AN6" s="67">
        <v>5</v>
      </c>
      <c r="AO6" s="67"/>
      <c r="AP6" s="67">
        <v>5</v>
      </c>
      <c r="AQ6" s="67"/>
      <c r="AR6" s="67">
        <v>5</v>
      </c>
      <c r="AS6" s="86">
        <f t="shared" si="2"/>
        <v>15</v>
      </c>
      <c r="AT6" s="67">
        <v>5</v>
      </c>
      <c r="AU6" s="32"/>
      <c r="AV6" s="27"/>
      <c r="AX6" s="84">
        <f t="shared" si="3"/>
        <v>87</v>
      </c>
    </row>
    <row r="7" spans="16:50" ht="12.9" customHeight="1" x14ac:dyDescent="0.25">
      <c r="P7">
        <f t="shared" si="0"/>
        <v>10</v>
      </c>
      <c r="R7" s="43"/>
      <c r="S7" s="44"/>
      <c r="T7" s="84">
        <f t="shared" ca="1" si="1"/>
        <v>76</v>
      </c>
      <c r="U7" s="77">
        <f t="array" aca="1" ref="U7" ca="1">SUM(LARGE(W7:AL7,ROW(INDIRECT("1:8"))))</f>
        <v>71</v>
      </c>
      <c r="V7" s="50" t="s">
        <v>53</v>
      </c>
      <c r="W7" s="63">
        <v>9</v>
      </c>
      <c r="X7" s="63">
        <v>9</v>
      </c>
      <c r="Y7" s="63">
        <v>0</v>
      </c>
      <c r="Z7" s="63">
        <v>0</v>
      </c>
      <c r="AA7" s="63">
        <v>10</v>
      </c>
      <c r="AB7" s="63">
        <v>9</v>
      </c>
      <c r="AC7" s="63">
        <v>0</v>
      </c>
      <c r="AD7" s="63">
        <v>7</v>
      </c>
      <c r="AE7" s="63">
        <v>8</v>
      </c>
      <c r="AF7" s="63">
        <v>8</v>
      </c>
      <c r="AG7" s="63">
        <v>8</v>
      </c>
      <c r="AH7" s="63">
        <v>0</v>
      </c>
      <c r="AI7" s="63">
        <v>8</v>
      </c>
      <c r="AJ7" s="63">
        <v>0</v>
      </c>
      <c r="AK7" s="63">
        <v>10</v>
      </c>
      <c r="AL7" s="63">
        <v>0</v>
      </c>
      <c r="AM7" s="63"/>
      <c r="AN7" s="67"/>
      <c r="AO7" s="67"/>
      <c r="AP7" s="67"/>
      <c r="AQ7" s="67"/>
      <c r="AR7" s="67"/>
      <c r="AS7" s="86">
        <f t="shared" si="2"/>
        <v>0</v>
      </c>
      <c r="AT7" s="67">
        <v>5</v>
      </c>
      <c r="AU7" s="32"/>
      <c r="AV7" s="27"/>
      <c r="AX7" s="84">
        <f t="shared" si="3"/>
        <v>86</v>
      </c>
    </row>
    <row r="8" spans="16:50" ht="12.9" customHeight="1" x14ac:dyDescent="0.25">
      <c r="P8">
        <f t="shared" si="0"/>
        <v>5</v>
      </c>
      <c r="R8" s="43"/>
      <c r="S8" s="44"/>
      <c r="T8" s="84">
        <f t="shared" ca="1" si="1"/>
        <v>52</v>
      </c>
      <c r="U8" s="77">
        <f t="array" aca="1" ref="U8" ca="1">SUM(LARGE(W8:AL8,ROW(INDIRECT("1:8"))))</f>
        <v>42</v>
      </c>
      <c r="V8" s="50" t="s">
        <v>56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8</v>
      </c>
      <c r="AC8" s="63">
        <v>0</v>
      </c>
      <c r="AD8" s="63">
        <v>6</v>
      </c>
      <c r="AE8" s="63">
        <v>9</v>
      </c>
      <c r="AF8" s="63">
        <v>9</v>
      </c>
      <c r="AG8" s="63">
        <v>0</v>
      </c>
      <c r="AH8" s="63">
        <v>10</v>
      </c>
      <c r="AI8" s="63">
        <v>0</v>
      </c>
      <c r="AJ8" s="63">
        <v>0</v>
      </c>
      <c r="AK8" s="63">
        <v>0</v>
      </c>
      <c r="AL8" s="63">
        <v>0</v>
      </c>
      <c r="AM8" s="63"/>
      <c r="AN8" s="67">
        <v>5</v>
      </c>
      <c r="AO8" s="67"/>
      <c r="AP8" s="67">
        <v>5</v>
      </c>
      <c r="AQ8" s="67"/>
      <c r="AR8" s="67"/>
      <c r="AS8" s="86">
        <f t="shared" si="2"/>
        <v>10</v>
      </c>
      <c r="AT8" s="67"/>
      <c r="AU8" s="32"/>
      <c r="AV8" s="27"/>
      <c r="AX8" s="84">
        <f t="shared" si="3"/>
        <v>42</v>
      </c>
    </row>
    <row r="9" spans="16:50" ht="12.9" customHeight="1" x14ac:dyDescent="0.25">
      <c r="P9">
        <f t="shared" si="0"/>
        <v>4</v>
      </c>
      <c r="R9" s="43"/>
      <c r="S9" s="44"/>
      <c r="T9" s="84">
        <f t="shared" ca="1" si="1"/>
        <v>31</v>
      </c>
      <c r="U9" s="77">
        <f t="array" aca="1" ref="U9" ca="1">SUM(LARGE(W9:AL9,ROW(INDIRECT("1:8"))))</f>
        <v>31</v>
      </c>
      <c r="V9" s="50" t="s">
        <v>64</v>
      </c>
      <c r="W9" s="63">
        <v>0</v>
      </c>
      <c r="X9" s="63">
        <v>8</v>
      </c>
      <c r="Y9" s="63">
        <v>0</v>
      </c>
      <c r="Z9" s="63">
        <v>0</v>
      </c>
      <c r="AA9" s="63">
        <v>8</v>
      </c>
      <c r="AB9" s="63">
        <v>7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8</v>
      </c>
      <c r="AL9" s="63">
        <v>0</v>
      </c>
      <c r="AM9" s="63"/>
      <c r="AN9" s="67"/>
      <c r="AO9" s="67"/>
      <c r="AP9" s="67"/>
      <c r="AQ9" s="67"/>
      <c r="AR9" s="67"/>
      <c r="AS9" s="86">
        <f t="shared" si="2"/>
        <v>0</v>
      </c>
      <c r="AT9" s="67"/>
      <c r="AU9" s="32"/>
      <c r="AV9" s="27"/>
      <c r="AX9" s="84">
        <f t="shared" si="3"/>
        <v>31</v>
      </c>
    </row>
    <row r="10" spans="16:50" ht="12.9" customHeight="1" x14ac:dyDescent="0.25">
      <c r="P10">
        <f t="shared" si="0"/>
        <v>3</v>
      </c>
      <c r="R10" s="43"/>
      <c r="S10" s="44"/>
      <c r="T10" s="84">
        <f t="shared" ca="1" si="1"/>
        <v>26</v>
      </c>
      <c r="U10" s="77">
        <f t="array" aca="1" ref="U10" ca="1">SUM(LARGE(W10:AL10,ROW(INDIRECT("1:8"))))</f>
        <v>21</v>
      </c>
      <c r="V10" s="47" t="s">
        <v>10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5</v>
      </c>
      <c r="AE10" s="63">
        <v>0</v>
      </c>
      <c r="AF10" s="63">
        <v>0</v>
      </c>
      <c r="AG10" s="63">
        <v>0</v>
      </c>
      <c r="AH10" s="63">
        <v>0</v>
      </c>
      <c r="AI10" s="63">
        <v>7</v>
      </c>
      <c r="AJ10" s="63">
        <v>0</v>
      </c>
      <c r="AK10" s="63">
        <v>9</v>
      </c>
      <c r="AL10" s="63">
        <v>0</v>
      </c>
      <c r="AM10" s="63"/>
      <c r="AN10" s="67">
        <v>5</v>
      </c>
      <c r="AO10" s="67"/>
      <c r="AP10" s="67"/>
      <c r="AQ10" s="67"/>
      <c r="AR10" s="67"/>
      <c r="AS10" s="86">
        <f t="shared" si="2"/>
        <v>5</v>
      </c>
      <c r="AT10" s="67"/>
      <c r="AU10" s="32"/>
      <c r="AV10" s="27"/>
      <c r="AX10" s="84">
        <f t="shared" si="3"/>
        <v>21</v>
      </c>
    </row>
    <row r="11" spans="16:50" ht="12.9" customHeight="1" x14ac:dyDescent="0.25">
      <c r="P11">
        <f t="shared" si="0"/>
        <v>1</v>
      </c>
      <c r="R11" s="43"/>
      <c r="S11" s="44"/>
      <c r="T11" s="84">
        <f t="shared" ca="1" si="1"/>
        <v>10</v>
      </c>
      <c r="U11" s="77">
        <f t="array" aca="1" ref="U11" ca="1">SUM(LARGE(W11:AL11,ROW(INDIRECT("1:8"))))</f>
        <v>10</v>
      </c>
      <c r="V11" s="64" t="s">
        <v>14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10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/>
      <c r="AN11" s="67"/>
      <c r="AO11" s="67"/>
      <c r="AP11" s="67"/>
      <c r="AQ11" s="67"/>
      <c r="AR11" s="67"/>
      <c r="AS11" s="86">
        <f t="shared" si="2"/>
        <v>0</v>
      </c>
      <c r="AT11" s="67"/>
      <c r="AU11" s="32"/>
      <c r="AV11" s="27"/>
      <c r="AX11" s="84">
        <f t="shared" si="3"/>
        <v>10</v>
      </c>
    </row>
    <row r="12" spans="16:50" ht="12.9" customHeight="1" x14ac:dyDescent="0.25">
      <c r="P12">
        <f t="shared" si="0"/>
        <v>0</v>
      </c>
      <c r="R12" s="43"/>
      <c r="S12" s="44"/>
      <c r="T12" s="84">
        <f t="shared" ca="1" si="1"/>
        <v>0</v>
      </c>
      <c r="U12" s="77">
        <f t="array" aca="1" ref="U12" ca="1">SUM(LARGE(W12:AL12,ROW(INDIRECT("1:8"))))</f>
        <v>0</v>
      </c>
      <c r="V12" s="50" t="s">
        <v>40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/>
      <c r="AN12" s="67"/>
      <c r="AO12" s="67"/>
      <c r="AP12" s="67"/>
      <c r="AQ12" s="67"/>
      <c r="AR12" s="67"/>
      <c r="AS12" s="86">
        <f t="shared" si="2"/>
        <v>0</v>
      </c>
      <c r="AT12" s="67"/>
      <c r="AU12" s="32"/>
      <c r="AV12" s="27"/>
      <c r="AX12" s="84">
        <f t="shared" si="3"/>
        <v>0</v>
      </c>
    </row>
    <row r="13" spans="16:50" ht="12.9" customHeight="1" x14ac:dyDescent="0.25">
      <c r="P13">
        <f t="shared" si="0"/>
        <v>0</v>
      </c>
      <c r="R13" s="43"/>
      <c r="S13" s="44"/>
      <c r="T13" s="84">
        <f t="shared" ca="1" si="1"/>
        <v>0</v>
      </c>
      <c r="U13" s="77">
        <f t="array" aca="1" ref="U13" ca="1">SUM(LARGE(W13:AL13,ROW(INDIRECT("1:8"))))</f>
        <v>0</v>
      </c>
      <c r="V13" s="64" t="s">
        <v>60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/>
      <c r="AN13" s="67"/>
      <c r="AO13" s="67"/>
      <c r="AP13" s="67"/>
      <c r="AQ13" s="67"/>
      <c r="AR13" s="67"/>
      <c r="AS13" s="86">
        <f t="shared" si="2"/>
        <v>0</v>
      </c>
      <c r="AT13" s="67"/>
      <c r="AU13" s="32"/>
      <c r="AV13" s="27"/>
      <c r="AX13" s="84">
        <f t="shared" si="3"/>
        <v>0</v>
      </c>
    </row>
    <row r="14" spans="16:50" ht="12.9" customHeight="1" x14ac:dyDescent="0.25">
      <c r="R14" s="43"/>
      <c r="S14" s="44"/>
      <c r="T14" s="84"/>
      <c r="U14" s="77"/>
      <c r="V14" s="50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7"/>
      <c r="AO14" s="67"/>
      <c r="AP14" s="67"/>
      <c r="AQ14" s="67"/>
      <c r="AR14" s="67"/>
      <c r="AS14" s="86"/>
      <c r="AT14" s="67"/>
      <c r="AU14" s="32"/>
      <c r="AV14" s="27"/>
      <c r="AX14" s="84"/>
    </row>
    <row r="15" spans="16:50" ht="12.9" customHeight="1" x14ac:dyDescent="0.25">
      <c r="R15" s="43"/>
      <c r="S15" s="44"/>
      <c r="T15" s="46"/>
      <c r="U15" s="46"/>
      <c r="V15" s="50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7"/>
      <c r="AO15" s="67"/>
      <c r="AP15" s="67"/>
      <c r="AQ15" s="67"/>
      <c r="AR15" s="67"/>
      <c r="AS15" s="67"/>
      <c r="AT15" s="67"/>
      <c r="AU15" s="32"/>
      <c r="AV15" s="27"/>
      <c r="AX15" s="46"/>
    </row>
    <row r="16" spans="16:50" ht="8.25" customHeight="1" x14ac:dyDescent="0.25">
      <c r="R16" s="26"/>
      <c r="S16" s="31"/>
      <c r="T16" s="31"/>
      <c r="U16" s="31"/>
      <c r="V16" s="31"/>
      <c r="W16" s="32"/>
      <c r="X16" s="33"/>
      <c r="Y16" s="32"/>
      <c r="Z16" s="32"/>
      <c r="AA16" s="32"/>
      <c r="AB16" s="32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2"/>
      <c r="AN16" s="34"/>
      <c r="AO16" s="34"/>
      <c r="AP16" s="34"/>
      <c r="AQ16" s="34"/>
      <c r="AR16" s="34"/>
      <c r="AS16" s="34"/>
      <c r="AT16" s="35"/>
      <c r="AU16" s="32"/>
      <c r="AV16" s="27"/>
      <c r="AX16" s="31"/>
    </row>
    <row r="17" spans="3:50" ht="8.25" customHeight="1" x14ac:dyDescent="0.25">
      <c r="R17" s="26"/>
      <c r="S17" s="26"/>
      <c r="T17" s="26"/>
      <c r="U17" s="26"/>
      <c r="V17" s="26"/>
      <c r="W17" s="26"/>
      <c r="X17" s="27"/>
      <c r="Y17" s="27"/>
      <c r="Z17" s="27"/>
      <c r="AA17" s="27"/>
      <c r="AB17" s="27"/>
      <c r="AC17" s="27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7"/>
      <c r="AO17" s="29"/>
      <c r="AP17" s="29"/>
      <c r="AQ17" s="29"/>
      <c r="AR17" s="29"/>
      <c r="AS17" s="29"/>
      <c r="AT17" s="29"/>
      <c r="AU17" s="30"/>
      <c r="AV17" s="27"/>
      <c r="AX17" s="26"/>
    </row>
    <row r="18" spans="3:50" ht="12.9" customHeight="1" x14ac:dyDescent="0.25"/>
    <row r="19" spans="3:50" ht="12.9" customHeight="1" x14ac:dyDescent="0.25"/>
    <row r="20" spans="3:50" ht="8.25" customHeight="1" x14ac:dyDescent="0.25">
      <c r="C20" s="27"/>
      <c r="D20" s="27"/>
      <c r="E20" s="29"/>
      <c r="F20" s="27"/>
      <c r="G20" s="26"/>
      <c r="H20" s="29"/>
      <c r="I20" s="27"/>
      <c r="J20" s="26"/>
      <c r="K20" s="26"/>
      <c r="L20" s="26"/>
      <c r="M20" s="26"/>
    </row>
    <row r="21" spans="3:50" ht="18" customHeight="1" x14ac:dyDescent="0.25">
      <c r="C21" s="27"/>
      <c r="D21" s="32"/>
      <c r="E21" s="34" t="s">
        <v>46</v>
      </c>
      <c r="F21" s="32"/>
      <c r="G21" s="31"/>
      <c r="H21" s="34"/>
      <c r="I21" s="32"/>
      <c r="J21" s="31"/>
      <c r="K21" s="31"/>
      <c r="L21" s="31"/>
      <c r="M21" s="26"/>
    </row>
    <row r="22" spans="3:50" ht="24.9" customHeight="1" x14ac:dyDescent="0.25">
      <c r="C22" s="51"/>
      <c r="D22" s="52"/>
      <c r="E22" s="53" t="s">
        <v>22</v>
      </c>
      <c r="F22" s="53" t="s">
        <v>2</v>
      </c>
      <c r="G22" s="53" t="s">
        <v>23</v>
      </c>
      <c r="H22" s="53" t="s">
        <v>24</v>
      </c>
      <c r="I22" s="53" t="s">
        <v>25</v>
      </c>
      <c r="J22" s="53" t="s">
        <v>26</v>
      </c>
      <c r="K22" s="54" t="s">
        <v>27</v>
      </c>
      <c r="L22" s="55"/>
      <c r="M22" s="56"/>
    </row>
    <row r="23" spans="3:50" ht="12.9" customHeight="1" x14ac:dyDescent="0.25">
      <c r="C23" s="57"/>
      <c r="D23" s="58"/>
      <c r="E23" s="46">
        <v>1</v>
      </c>
      <c r="F23" s="64" t="str">
        <f t="shared" ref="F23:F31" si="4">V5</f>
        <v>Eve Pilley</v>
      </c>
      <c r="G23" s="48">
        <f>AX5</f>
        <v>104</v>
      </c>
      <c r="H23" s="48">
        <f t="shared" ref="H23:H31" si="5">AS5+AT5</f>
        <v>20</v>
      </c>
      <c r="I23" s="48">
        <f>COUNTIF(W5:AL5,"&lt;&gt;"&amp;"")-COUNTIF(W5:AL5,"=0")</f>
        <v>11</v>
      </c>
      <c r="J23" s="77">
        <f t="shared" ref="J23:J31" ca="1" si="6">U5</f>
        <v>78</v>
      </c>
      <c r="K23" s="84">
        <f t="shared" ref="K23:K31" ca="1" si="7">T5</f>
        <v>98</v>
      </c>
      <c r="L23" s="61"/>
      <c r="M23" s="62"/>
    </row>
    <row r="24" spans="3:50" ht="12.9" customHeight="1" x14ac:dyDescent="0.25">
      <c r="C24" s="57"/>
      <c r="D24" s="58"/>
      <c r="E24" s="46">
        <v>2</v>
      </c>
      <c r="F24" s="64" t="str">
        <f t="shared" si="4"/>
        <v>Sue Graham</v>
      </c>
      <c r="G24" s="48">
        <f t="shared" ref="G24:G31" si="8">AX6</f>
        <v>87</v>
      </c>
      <c r="H24" s="48">
        <f t="shared" si="5"/>
        <v>20</v>
      </c>
      <c r="I24" s="48">
        <f t="shared" ref="I24:I31" si="9">COUNTIF(W6:AL6,"&lt;&gt;"&amp;"")-COUNTIF(W6:AL6,"=0")</f>
        <v>9</v>
      </c>
      <c r="J24" s="77">
        <f t="shared" ca="1" si="6"/>
        <v>78</v>
      </c>
      <c r="K24" s="84">
        <f t="shared" ca="1" si="7"/>
        <v>98</v>
      </c>
      <c r="L24" s="61"/>
      <c r="M24" s="62"/>
    </row>
    <row r="25" spans="3:50" ht="12.9" customHeight="1" x14ac:dyDescent="0.25">
      <c r="C25" s="57"/>
      <c r="D25" s="58"/>
      <c r="E25" s="46">
        <v>3</v>
      </c>
      <c r="F25" s="64" t="str">
        <f t="shared" si="4"/>
        <v>Sarah Fish</v>
      </c>
      <c r="G25" s="48">
        <f t="shared" si="8"/>
        <v>86</v>
      </c>
      <c r="H25" s="48">
        <f t="shared" si="5"/>
        <v>5</v>
      </c>
      <c r="I25" s="48">
        <f t="shared" si="9"/>
        <v>10</v>
      </c>
      <c r="J25" s="77">
        <f t="shared" ca="1" si="6"/>
        <v>71</v>
      </c>
      <c r="K25" s="84">
        <f t="shared" ca="1" si="7"/>
        <v>76</v>
      </c>
      <c r="L25" s="61"/>
      <c r="M25" s="62"/>
    </row>
    <row r="26" spans="3:50" ht="12.9" customHeight="1" x14ac:dyDescent="0.25">
      <c r="C26" s="57"/>
      <c r="D26" s="58"/>
      <c r="E26" s="46">
        <v>4</v>
      </c>
      <c r="F26" s="64" t="str">
        <f t="shared" si="4"/>
        <v>Samantha Probets</v>
      </c>
      <c r="G26" s="48">
        <f t="shared" si="8"/>
        <v>42</v>
      </c>
      <c r="H26" s="48">
        <f t="shared" si="5"/>
        <v>10</v>
      </c>
      <c r="I26" s="48">
        <f t="shared" si="9"/>
        <v>5</v>
      </c>
      <c r="J26" s="77">
        <f t="shared" ca="1" si="6"/>
        <v>42</v>
      </c>
      <c r="K26" s="84">
        <f t="shared" ca="1" si="7"/>
        <v>52</v>
      </c>
      <c r="L26" s="61"/>
      <c r="M26" s="62"/>
    </row>
    <row r="27" spans="3:50" ht="12.9" customHeight="1" x14ac:dyDescent="0.25">
      <c r="C27" s="57"/>
      <c r="D27" s="58"/>
      <c r="E27" s="46">
        <v>5</v>
      </c>
      <c r="F27" s="64" t="str">
        <f t="shared" si="4"/>
        <v>Sue Emmett</v>
      </c>
      <c r="G27" s="48">
        <f t="shared" si="8"/>
        <v>31</v>
      </c>
      <c r="H27" s="48">
        <f t="shared" si="5"/>
        <v>0</v>
      </c>
      <c r="I27" s="48">
        <f t="shared" si="9"/>
        <v>4</v>
      </c>
      <c r="J27" s="77">
        <f t="shared" ca="1" si="6"/>
        <v>31</v>
      </c>
      <c r="K27" s="84">
        <f t="shared" ca="1" si="7"/>
        <v>31</v>
      </c>
      <c r="L27" s="61"/>
      <c r="M27" s="62"/>
    </row>
    <row r="28" spans="3:50" ht="12.9" customHeight="1" x14ac:dyDescent="0.25">
      <c r="C28" s="57"/>
      <c r="D28" s="58"/>
      <c r="E28" s="46">
        <v>6</v>
      </c>
      <c r="F28" s="64" t="str">
        <f t="shared" si="4"/>
        <v>Hayley Parry</v>
      </c>
      <c r="G28" s="48">
        <f t="shared" si="8"/>
        <v>21</v>
      </c>
      <c r="H28" s="48">
        <f t="shared" si="5"/>
        <v>5</v>
      </c>
      <c r="I28" s="48">
        <f t="shared" si="9"/>
        <v>3</v>
      </c>
      <c r="J28" s="77">
        <f t="shared" ca="1" si="6"/>
        <v>21</v>
      </c>
      <c r="K28" s="84">
        <f t="shared" ca="1" si="7"/>
        <v>26</v>
      </c>
      <c r="L28" s="61"/>
      <c r="M28" s="62"/>
    </row>
    <row r="29" spans="3:50" ht="12.9" customHeight="1" x14ac:dyDescent="0.25">
      <c r="C29" s="57"/>
      <c r="D29" s="58"/>
      <c r="E29" s="46">
        <v>7</v>
      </c>
      <c r="F29" s="64" t="str">
        <f t="shared" si="4"/>
        <v>Steph Cook</v>
      </c>
      <c r="G29" s="48">
        <f t="shared" si="8"/>
        <v>10</v>
      </c>
      <c r="H29" s="48">
        <f t="shared" si="5"/>
        <v>0</v>
      </c>
      <c r="I29" s="48">
        <f t="shared" si="9"/>
        <v>1</v>
      </c>
      <c r="J29" s="77">
        <f t="shared" ca="1" si="6"/>
        <v>10</v>
      </c>
      <c r="K29" s="84">
        <f t="shared" ca="1" si="7"/>
        <v>10</v>
      </c>
      <c r="L29" s="61"/>
      <c r="M29" s="62"/>
    </row>
    <row r="30" spans="3:50" ht="12.9" customHeight="1" x14ac:dyDescent="0.25">
      <c r="C30" s="57"/>
      <c r="D30" s="58"/>
      <c r="E30" s="46"/>
      <c r="F30" s="64" t="str">
        <f t="shared" si="4"/>
        <v>Mandy Sturdy</v>
      </c>
      <c r="G30" s="48">
        <f t="shared" si="8"/>
        <v>0</v>
      </c>
      <c r="H30" s="48">
        <f t="shared" si="5"/>
        <v>0</v>
      </c>
      <c r="I30" s="48">
        <f t="shared" si="9"/>
        <v>0</v>
      </c>
      <c r="J30" s="77">
        <f t="shared" ca="1" si="6"/>
        <v>0</v>
      </c>
      <c r="K30" s="84">
        <f t="shared" ca="1" si="7"/>
        <v>0</v>
      </c>
      <c r="L30" s="61"/>
      <c r="M30" s="62"/>
    </row>
    <row r="31" spans="3:50" ht="12.9" customHeight="1" x14ac:dyDescent="0.25">
      <c r="C31" s="57"/>
      <c r="D31" s="58"/>
      <c r="E31" s="46"/>
      <c r="F31" s="64" t="str">
        <f t="shared" si="4"/>
        <v>Sharon Burtenshaw</v>
      </c>
      <c r="G31" s="48">
        <f t="shared" si="8"/>
        <v>0</v>
      </c>
      <c r="H31" s="48">
        <f t="shared" si="5"/>
        <v>0</v>
      </c>
      <c r="I31" s="48">
        <f t="shared" si="9"/>
        <v>0</v>
      </c>
      <c r="J31" s="77">
        <f t="shared" ca="1" si="6"/>
        <v>0</v>
      </c>
      <c r="K31" s="84">
        <f t="shared" ca="1" si="7"/>
        <v>0</v>
      </c>
      <c r="L31" s="61"/>
      <c r="M31" s="62"/>
    </row>
    <row r="32" spans="3:50" ht="12.9" customHeight="1" x14ac:dyDescent="0.25">
      <c r="C32" s="57"/>
      <c r="D32" s="58"/>
      <c r="E32" s="46"/>
      <c r="F32" s="64"/>
      <c r="G32" s="48"/>
      <c r="H32" s="48"/>
      <c r="I32" s="48"/>
      <c r="J32" s="77"/>
      <c r="K32" s="84"/>
      <c r="L32" s="61"/>
      <c r="M32" s="62"/>
    </row>
    <row r="33" spans="3:13" ht="12.9" customHeight="1" x14ac:dyDescent="0.25">
      <c r="C33" s="57"/>
      <c r="D33" s="58"/>
      <c r="E33" s="46"/>
      <c r="F33" s="50"/>
      <c r="G33" s="48"/>
      <c r="H33" s="48"/>
      <c r="I33" s="48"/>
      <c r="J33" s="48"/>
      <c r="K33" s="48"/>
      <c r="L33" s="61"/>
      <c r="M33" s="62"/>
    </row>
    <row r="34" spans="3:13" ht="8.25" customHeight="1" x14ac:dyDescent="0.25">
      <c r="C34" s="27"/>
      <c r="D34" s="32"/>
      <c r="E34" s="34"/>
      <c r="F34" s="32"/>
      <c r="G34" s="31"/>
      <c r="H34" s="34"/>
      <c r="I34" s="32"/>
      <c r="J34" s="31"/>
      <c r="K34" s="31"/>
      <c r="L34" s="31"/>
      <c r="M34" s="26"/>
    </row>
    <row r="35" spans="3:13" ht="8.25" customHeight="1" x14ac:dyDescent="0.25">
      <c r="C35" s="27"/>
      <c r="D35" s="27"/>
      <c r="E35" s="29"/>
      <c r="F35" s="27"/>
      <c r="G35" s="26"/>
      <c r="H35" s="29"/>
      <c r="I35" s="27"/>
      <c r="J35" s="26"/>
      <c r="K35" s="26"/>
      <c r="L35" s="26"/>
      <c r="M35" s="26"/>
    </row>
    <row r="36" spans="3:13" ht="12.9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948B-8FE8-423C-9C6E-F143E6AB9647}">
  <dimension ref="C1:AX90"/>
  <sheetViews>
    <sheetView tabSelected="1" topLeftCell="A56" workbookViewId="0">
      <selection activeCell="E48" sqref="E48:K86"/>
    </sheetView>
  </sheetViews>
  <sheetFormatPr defaultRowHeight="13.2" x14ac:dyDescent="0.25"/>
  <cols>
    <col min="3" max="4" width="1.5546875" customWidth="1"/>
    <col min="5" max="5" width="8.77734375" customWidth="1"/>
    <col min="6" max="6" width="19.21875" customWidth="1"/>
    <col min="12" max="13" width="1.5546875" customWidth="1"/>
    <col min="18" max="19" width="1.5546875" customWidth="1"/>
    <col min="22" max="22" width="20.44140625" customWidth="1"/>
    <col min="23" max="46" width="3.109375" customWidth="1"/>
    <col min="47" max="48" width="1.5546875" customWidth="1"/>
  </cols>
  <sheetData>
    <row r="1" spans="16:50" ht="12.9" customHeight="1" x14ac:dyDescent="0.25"/>
    <row r="2" spans="16:50" ht="8.25" customHeight="1" x14ac:dyDescent="0.25">
      <c r="R2" s="26"/>
      <c r="S2" s="26"/>
      <c r="T2" s="26"/>
      <c r="U2" s="26"/>
      <c r="V2" s="26"/>
      <c r="W2" s="27"/>
      <c r="X2" s="28"/>
      <c r="Y2" s="27"/>
      <c r="Z2" s="27"/>
      <c r="AA2" s="27"/>
      <c r="AB2" s="27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7"/>
      <c r="AN2" s="29"/>
      <c r="AO2" s="29"/>
      <c r="AP2" s="29"/>
      <c r="AQ2" s="29"/>
      <c r="AR2" s="29"/>
      <c r="AS2" s="29"/>
      <c r="AT2" s="30"/>
      <c r="AU2" s="27"/>
      <c r="AV2" s="27"/>
      <c r="AX2" s="26"/>
    </row>
    <row r="3" spans="16:50" ht="8.25" customHeight="1" x14ac:dyDescent="0.25">
      <c r="R3" s="26"/>
      <c r="S3" s="31"/>
      <c r="T3" s="31"/>
      <c r="U3" s="31"/>
      <c r="V3" s="31"/>
      <c r="W3" s="32"/>
      <c r="X3" s="33"/>
      <c r="Y3" s="32"/>
      <c r="Z3" s="32"/>
      <c r="AA3" s="32"/>
      <c r="AB3" s="32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2"/>
      <c r="AN3" s="34"/>
      <c r="AO3" s="34"/>
      <c r="AP3" s="34"/>
      <c r="AQ3" s="34"/>
      <c r="AR3" s="34"/>
      <c r="AS3" s="34"/>
      <c r="AT3" s="35"/>
      <c r="AU3" s="32"/>
      <c r="AV3" s="27"/>
      <c r="AX3" s="31"/>
    </row>
    <row r="4" spans="16:50" ht="132.75" customHeight="1" x14ac:dyDescent="0.25">
      <c r="P4" t="s">
        <v>299</v>
      </c>
      <c r="R4" s="36"/>
      <c r="S4" s="37"/>
      <c r="T4" s="79" t="s">
        <v>27</v>
      </c>
      <c r="U4" s="79" t="s">
        <v>42</v>
      </c>
      <c r="V4" s="38"/>
      <c r="W4" s="39" t="s">
        <v>28</v>
      </c>
      <c r="X4" s="39" t="s">
        <v>131</v>
      </c>
      <c r="Y4" s="39" t="s">
        <v>170</v>
      </c>
      <c r="Z4" s="39" t="s">
        <v>211</v>
      </c>
      <c r="AA4" s="39" t="s">
        <v>247</v>
      </c>
      <c r="AB4" s="39" t="s">
        <v>255</v>
      </c>
      <c r="AC4" s="39" t="s">
        <v>267</v>
      </c>
      <c r="AD4" s="39" t="s">
        <v>297</v>
      </c>
      <c r="AE4" s="39" t="s">
        <v>319</v>
      </c>
      <c r="AF4" s="39" t="s">
        <v>324</v>
      </c>
      <c r="AG4" s="39" t="s">
        <v>330</v>
      </c>
      <c r="AH4" s="39" t="s">
        <v>368</v>
      </c>
      <c r="AI4" s="39" t="s">
        <v>423</v>
      </c>
      <c r="AJ4" s="39" t="s">
        <v>441</v>
      </c>
      <c r="AK4" s="39" t="s">
        <v>449</v>
      </c>
      <c r="AL4" s="39" t="s">
        <v>468</v>
      </c>
      <c r="AM4" s="39"/>
      <c r="AN4" s="40" t="s">
        <v>15</v>
      </c>
      <c r="AO4" s="40" t="s">
        <v>16</v>
      </c>
      <c r="AP4" s="40" t="s">
        <v>17</v>
      </c>
      <c r="AQ4" s="40" t="s">
        <v>18</v>
      </c>
      <c r="AR4" s="40" t="s">
        <v>19</v>
      </c>
      <c r="AS4" s="91" t="s">
        <v>20</v>
      </c>
      <c r="AT4" s="40" t="s">
        <v>21</v>
      </c>
      <c r="AU4" s="41"/>
      <c r="AV4" s="42"/>
      <c r="AX4" s="79" t="s">
        <v>23</v>
      </c>
    </row>
    <row r="5" spans="16:50" ht="12.9" customHeight="1" x14ac:dyDescent="0.25">
      <c r="P5">
        <f t="shared" ref="P5:P41" si="0">COUNTIF(W5:AL5,"&lt;&gt;"&amp;"")-COUNTIF(W5:AL5,"=0")</f>
        <v>10</v>
      </c>
      <c r="R5" s="43"/>
      <c r="S5" s="44"/>
      <c r="T5" s="84">
        <f t="shared" ref="T5:T41" ca="1" si="1">U5+AS5+AT5</f>
        <v>87</v>
      </c>
      <c r="U5" s="77">
        <f t="array" aca="1" ref="U5" ca="1">SUM(LARGE(W5:AL5,ROW(INDIRECT("1:8"))))</f>
        <v>77</v>
      </c>
      <c r="V5" s="50" t="s">
        <v>67</v>
      </c>
      <c r="W5" s="63">
        <v>10</v>
      </c>
      <c r="X5" s="63">
        <v>8</v>
      </c>
      <c r="Y5" s="63">
        <v>9</v>
      </c>
      <c r="Z5" s="63">
        <v>10</v>
      </c>
      <c r="AA5" s="63">
        <v>0</v>
      </c>
      <c r="AB5" s="63">
        <v>9</v>
      </c>
      <c r="AC5" s="63">
        <v>10</v>
      </c>
      <c r="AD5" s="63">
        <v>8</v>
      </c>
      <c r="AE5" s="63">
        <v>10</v>
      </c>
      <c r="AF5" s="63">
        <v>0</v>
      </c>
      <c r="AG5" s="63">
        <v>0</v>
      </c>
      <c r="AH5" s="63">
        <v>0</v>
      </c>
      <c r="AI5" s="63">
        <v>10</v>
      </c>
      <c r="AJ5" s="63">
        <v>9</v>
      </c>
      <c r="AK5" s="63">
        <v>0</v>
      </c>
      <c r="AL5" s="63">
        <v>0</v>
      </c>
      <c r="AM5" s="63"/>
      <c r="AN5" s="67"/>
      <c r="AO5" s="67"/>
      <c r="AP5" s="67">
        <v>5</v>
      </c>
      <c r="AQ5" s="67"/>
      <c r="AR5" s="67"/>
      <c r="AS5" s="67">
        <f t="shared" ref="AS5:AS41" si="2">SUM(AN5:AR5)</f>
        <v>5</v>
      </c>
      <c r="AT5" s="67">
        <v>5</v>
      </c>
      <c r="AU5" s="32"/>
      <c r="AV5" s="27"/>
      <c r="AX5" s="84">
        <f t="shared" ref="AX5:AX41" si="3">SUM(W5:AL5)</f>
        <v>93</v>
      </c>
    </row>
    <row r="6" spans="16:50" ht="12.9" customHeight="1" x14ac:dyDescent="0.25">
      <c r="P6">
        <f t="shared" si="0"/>
        <v>6</v>
      </c>
      <c r="R6" s="43"/>
      <c r="S6" s="44"/>
      <c r="T6" s="84">
        <f t="shared" ca="1" si="1"/>
        <v>59</v>
      </c>
      <c r="U6" s="77">
        <f t="array" aca="1" ref="U6" ca="1">SUM(LARGE(W6:AL6,ROW(INDIRECT("1:8"))))</f>
        <v>59</v>
      </c>
      <c r="V6" s="50" t="s">
        <v>122</v>
      </c>
      <c r="W6" s="63">
        <v>0</v>
      </c>
      <c r="X6" s="63">
        <v>10</v>
      </c>
      <c r="Y6" s="63">
        <v>10</v>
      </c>
      <c r="Z6" s="63">
        <v>9</v>
      </c>
      <c r="AA6" s="63">
        <v>0</v>
      </c>
      <c r="AB6" s="63">
        <v>10</v>
      </c>
      <c r="AC6" s="63">
        <v>0</v>
      </c>
      <c r="AD6" s="63">
        <v>10</v>
      </c>
      <c r="AE6" s="63">
        <v>0</v>
      </c>
      <c r="AF6" s="63">
        <v>0</v>
      </c>
      <c r="AG6" s="63">
        <v>0</v>
      </c>
      <c r="AH6" s="63">
        <v>0</v>
      </c>
      <c r="AI6" s="63">
        <v>0</v>
      </c>
      <c r="AJ6" s="63">
        <v>0</v>
      </c>
      <c r="AK6" s="63">
        <v>10</v>
      </c>
      <c r="AL6" s="63">
        <v>0</v>
      </c>
      <c r="AM6" s="63"/>
      <c r="AN6" s="67"/>
      <c r="AO6" s="67"/>
      <c r="AP6" s="67"/>
      <c r="AQ6" s="67"/>
      <c r="AR6" s="67"/>
      <c r="AS6" s="67">
        <f t="shared" si="2"/>
        <v>0</v>
      </c>
      <c r="AT6" s="67"/>
      <c r="AU6" s="32"/>
      <c r="AV6" s="27"/>
      <c r="AX6" s="84">
        <f t="shared" si="3"/>
        <v>59</v>
      </c>
    </row>
    <row r="7" spans="16:50" ht="12.9" customHeight="1" x14ac:dyDescent="0.25">
      <c r="P7">
        <f t="shared" si="0"/>
        <v>7</v>
      </c>
      <c r="R7" s="43"/>
      <c r="S7" s="44"/>
      <c r="T7" s="84">
        <f t="shared" ca="1" si="1"/>
        <v>53</v>
      </c>
      <c r="U7" s="77">
        <f t="array" aca="1" ref="U7" ca="1">SUM(LARGE(W7:AL7,ROW(INDIRECT("1:8"))))</f>
        <v>48</v>
      </c>
      <c r="V7" s="50" t="s">
        <v>287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2</v>
      </c>
      <c r="AE7" s="63">
        <v>8</v>
      </c>
      <c r="AF7" s="63">
        <v>8</v>
      </c>
      <c r="AG7" s="63">
        <v>7</v>
      </c>
      <c r="AH7" s="63">
        <v>0</v>
      </c>
      <c r="AI7" s="63">
        <v>8</v>
      </c>
      <c r="AJ7" s="63">
        <v>6</v>
      </c>
      <c r="AK7" s="63">
        <v>0</v>
      </c>
      <c r="AL7" s="63">
        <v>9</v>
      </c>
      <c r="AM7" s="63"/>
      <c r="AN7" s="67"/>
      <c r="AO7" s="67">
        <v>5</v>
      </c>
      <c r="AP7" s="67"/>
      <c r="AQ7" s="67"/>
      <c r="AR7" s="67"/>
      <c r="AS7" s="67">
        <f t="shared" si="2"/>
        <v>5</v>
      </c>
      <c r="AT7" s="67"/>
      <c r="AU7" s="32"/>
      <c r="AV7" s="27"/>
      <c r="AX7" s="84">
        <f t="shared" si="3"/>
        <v>48</v>
      </c>
    </row>
    <row r="8" spans="16:50" ht="12.9" customHeight="1" x14ac:dyDescent="0.25">
      <c r="P8">
        <f t="shared" si="0"/>
        <v>4</v>
      </c>
      <c r="R8" s="43"/>
      <c r="S8" s="44"/>
      <c r="T8" s="84">
        <f t="shared" ca="1" si="1"/>
        <v>42</v>
      </c>
      <c r="U8" s="77">
        <f t="array" aca="1" ref="U8" ca="1">SUM(LARGE(W8:AL8,ROW(INDIRECT("1:8"))))</f>
        <v>37</v>
      </c>
      <c r="V8" s="50" t="s">
        <v>123</v>
      </c>
      <c r="W8" s="63">
        <v>0</v>
      </c>
      <c r="X8" s="63">
        <v>9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9</v>
      </c>
      <c r="AH8" s="63">
        <v>10</v>
      </c>
      <c r="AI8" s="63">
        <v>0</v>
      </c>
      <c r="AJ8" s="63">
        <v>0</v>
      </c>
      <c r="AK8" s="63">
        <v>9</v>
      </c>
      <c r="AL8" s="63">
        <v>0</v>
      </c>
      <c r="AM8" s="63"/>
      <c r="AN8" s="67"/>
      <c r="AO8" s="67"/>
      <c r="AP8" s="67"/>
      <c r="AQ8" s="67"/>
      <c r="AR8" s="67">
        <v>5</v>
      </c>
      <c r="AS8" s="67">
        <f t="shared" si="2"/>
        <v>5</v>
      </c>
      <c r="AT8" s="67"/>
      <c r="AU8" s="32"/>
      <c r="AV8" s="27"/>
      <c r="AX8" s="84">
        <f t="shared" si="3"/>
        <v>37</v>
      </c>
    </row>
    <row r="9" spans="16:50" ht="12.9" customHeight="1" x14ac:dyDescent="0.25">
      <c r="P9">
        <f t="shared" si="0"/>
        <v>5</v>
      </c>
      <c r="R9" s="43"/>
      <c r="S9" s="44"/>
      <c r="T9" s="84">
        <f t="shared" ca="1" si="1"/>
        <v>41</v>
      </c>
      <c r="U9" s="77">
        <f t="array" aca="1" ref="U9" ca="1">SUM(LARGE(W9:AL9,ROW(INDIRECT("1:8"))))</f>
        <v>36</v>
      </c>
      <c r="V9" s="50" t="s">
        <v>171</v>
      </c>
      <c r="W9" s="63">
        <v>0</v>
      </c>
      <c r="X9" s="63">
        <v>0</v>
      </c>
      <c r="Y9" s="63">
        <v>8</v>
      </c>
      <c r="Z9" s="63">
        <v>0</v>
      </c>
      <c r="AA9" s="63">
        <v>0</v>
      </c>
      <c r="AB9" s="63">
        <v>8</v>
      </c>
      <c r="AC9" s="63">
        <v>0</v>
      </c>
      <c r="AD9" s="63">
        <v>6</v>
      </c>
      <c r="AE9" s="63">
        <v>0</v>
      </c>
      <c r="AF9" s="63">
        <v>0</v>
      </c>
      <c r="AG9" s="63">
        <v>0</v>
      </c>
      <c r="AH9" s="63">
        <v>0</v>
      </c>
      <c r="AI9" s="63">
        <v>9</v>
      </c>
      <c r="AJ9" s="63">
        <v>0</v>
      </c>
      <c r="AK9" s="63">
        <v>5</v>
      </c>
      <c r="AL9" s="63">
        <v>0</v>
      </c>
      <c r="AM9" s="63"/>
      <c r="AN9" s="67"/>
      <c r="AO9" s="67"/>
      <c r="AP9" s="67">
        <v>5</v>
      </c>
      <c r="AQ9" s="67"/>
      <c r="AR9" s="67"/>
      <c r="AS9" s="67">
        <f t="shared" si="2"/>
        <v>5</v>
      </c>
      <c r="AT9" s="67"/>
      <c r="AU9" s="32"/>
      <c r="AV9" s="27"/>
      <c r="AX9" s="84">
        <f t="shared" si="3"/>
        <v>36</v>
      </c>
    </row>
    <row r="10" spans="16:50" ht="12.9" customHeight="1" x14ac:dyDescent="0.25">
      <c r="P10">
        <f t="shared" si="0"/>
        <v>4</v>
      </c>
      <c r="R10" s="43"/>
      <c r="S10" s="44"/>
      <c r="T10" s="84">
        <f t="shared" ca="1" si="1"/>
        <v>32</v>
      </c>
      <c r="U10" s="77">
        <f t="array" aca="1" ref="U10" ca="1">SUM(LARGE(W10:AL10,ROW(INDIRECT("1:8"))))</f>
        <v>32</v>
      </c>
      <c r="V10" s="50" t="s">
        <v>126</v>
      </c>
      <c r="W10" s="63">
        <v>0</v>
      </c>
      <c r="X10" s="63">
        <v>5</v>
      </c>
      <c r="Y10" s="63">
        <v>0</v>
      </c>
      <c r="Z10" s="63">
        <v>0</v>
      </c>
      <c r="AA10" s="63">
        <v>10</v>
      </c>
      <c r="AB10" s="63">
        <v>0</v>
      </c>
      <c r="AC10" s="63">
        <v>0</v>
      </c>
      <c r="AD10" s="63">
        <v>7</v>
      </c>
      <c r="AE10" s="63">
        <v>0</v>
      </c>
      <c r="AF10" s="63">
        <v>10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/>
      <c r="AN10" s="67"/>
      <c r="AO10" s="67"/>
      <c r="AP10" s="67"/>
      <c r="AQ10" s="67"/>
      <c r="AR10" s="67"/>
      <c r="AS10" s="67">
        <f t="shared" si="2"/>
        <v>0</v>
      </c>
      <c r="AT10" s="67"/>
      <c r="AU10" s="32"/>
      <c r="AV10" s="27"/>
      <c r="AX10" s="84">
        <f t="shared" si="3"/>
        <v>32</v>
      </c>
    </row>
    <row r="11" spans="16:50" ht="12.9" customHeight="1" x14ac:dyDescent="0.25">
      <c r="P11">
        <f t="shared" si="0"/>
        <v>4</v>
      </c>
      <c r="R11" s="43"/>
      <c r="S11" s="44"/>
      <c r="T11" s="84">
        <f t="shared" ca="1" si="1"/>
        <v>28</v>
      </c>
      <c r="U11" s="77">
        <f t="array" aca="1" ref="U11" ca="1">SUM(LARGE(W11:AL11,ROW(INDIRECT("1:8"))))</f>
        <v>28</v>
      </c>
      <c r="V11" s="50" t="s">
        <v>283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2</v>
      </c>
      <c r="AE11" s="63">
        <v>9</v>
      </c>
      <c r="AF11" s="63">
        <v>9</v>
      </c>
      <c r="AG11" s="63">
        <v>8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/>
      <c r="AN11" s="67"/>
      <c r="AO11" s="67"/>
      <c r="AP11" s="67"/>
      <c r="AQ11" s="67"/>
      <c r="AR11" s="67"/>
      <c r="AS11" s="67">
        <f t="shared" si="2"/>
        <v>0</v>
      </c>
      <c r="AT11" s="67"/>
      <c r="AU11" s="32"/>
      <c r="AV11" s="27"/>
      <c r="AX11" s="84">
        <f t="shared" si="3"/>
        <v>28</v>
      </c>
    </row>
    <row r="12" spans="16:50" ht="12.9" customHeight="1" x14ac:dyDescent="0.25">
      <c r="P12">
        <f t="shared" si="0"/>
        <v>3</v>
      </c>
      <c r="R12" s="43"/>
      <c r="S12" s="44"/>
      <c r="T12" s="84">
        <f t="shared" ca="1" si="1"/>
        <v>22</v>
      </c>
      <c r="U12" s="77">
        <f t="array" aca="1" ref="U12" ca="1">SUM(LARGE(W12:AL12,ROW(INDIRECT("1:8"))))</f>
        <v>22</v>
      </c>
      <c r="V12" s="50" t="s">
        <v>139</v>
      </c>
      <c r="W12" s="63">
        <v>0</v>
      </c>
      <c r="X12" s="63">
        <v>0</v>
      </c>
      <c r="Y12" s="63">
        <v>7</v>
      </c>
      <c r="Z12" s="63">
        <v>0</v>
      </c>
      <c r="AA12" s="63">
        <v>8</v>
      </c>
      <c r="AB12" s="63">
        <v>7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/>
      <c r="AN12" s="67"/>
      <c r="AO12" s="67"/>
      <c r="AP12" s="67"/>
      <c r="AQ12" s="67"/>
      <c r="AR12" s="67"/>
      <c r="AS12" s="67">
        <f t="shared" si="2"/>
        <v>0</v>
      </c>
      <c r="AT12" s="67"/>
      <c r="AU12" s="32"/>
      <c r="AV12" s="27"/>
      <c r="AX12" s="84">
        <f t="shared" si="3"/>
        <v>22</v>
      </c>
    </row>
    <row r="13" spans="16:50" ht="12.9" customHeight="1" x14ac:dyDescent="0.25">
      <c r="P13">
        <f t="shared" si="0"/>
        <v>3</v>
      </c>
      <c r="R13" s="43"/>
      <c r="S13" s="44"/>
      <c r="T13" s="84">
        <f t="shared" ca="1" si="1"/>
        <v>20</v>
      </c>
      <c r="U13" s="77">
        <f t="array" aca="1" ref="U13" ca="1">SUM(LARGE(W13:AL13,ROW(INDIRECT("1:8"))))</f>
        <v>15</v>
      </c>
      <c r="V13" s="50" t="s">
        <v>173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2</v>
      </c>
      <c r="AE13" s="63">
        <v>7</v>
      </c>
      <c r="AF13" s="63">
        <v>6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/>
      <c r="AN13" s="67">
        <v>5</v>
      </c>
      <c r="AO13" s="67"/>
      <c r="AP13" s="67"/>
      <c r="AQ13" s="67"/>
      <c r="AR13" s="67"/>
      <c r="AS13" s="67">
        <f t="shared" si="2"/>
        <v>5</v>
      </c>
      <c r="AT13" s="67"/>
      <c r="AU13" s="32"/>
      <c r="AV13" s="27"/>
      <c r="AX13" s="84">
        <f t="shared" si="3"/>
        <v>15</v>
      </c>
    </row>
    <row r="14" spans="16:50" ht="12.9" customHeight="1" x14ac:dyDescent="0.25">
      <c r="P14">
        <f t="shared" si="0"/>
        <v>2</v>
      </c>
      <c r="R14" s="43"/>
      <c r="S14" s="44"/>
      <c r="T14" s="84">
        <f t="shared" ca="1" si="1"/>
        <v>18</v>
      </c>
      <c r="U14" s="77">
        <f t="array" aca="1" ref="U14" ca="1">SUM(LARGE(W14:AL14,ROW(INDIRECT("1:8"))))</f>
        <v>13</v>
      </c>
      <c r="V14" s="50" t="s">
        <v>279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4</v>
      </c>
      <c r="AE14" s="63">
        <v>0</v>
      </c>
      <c r="AF14" s="63">
        <v>0</v>
      </c>
      <c r="AG14" s="63">
        <v>0</v>
      </c>
      <c r="AH14" s="63">
        <v>9</v>
      </c>
      <c r="AI14" s="63">
        <v>0</v>
      </c>
      <c r="AJ14" s="63">
        <v>0</v>
      </c>
      <c r="AK14" s="63">
        <v>0</v>
      </c>
      <c r="AL14" s="63">
        <v>0</v>
      </c>
      <c r="AM14" s="63"/>
      <c r="AN14" s="67"/>
      <c r="AO14" s="67"/>
      <c r="AP14" s="67"/>
      <c r="AQ14" s="67"/>
      <c r="AR14" s="67">
        <v>5</v>
      </c>
      <c r="AS14" s="67">
        <f t="shared" si="2"/>
        <v>5</v>
      </c>
      <c r="AT14" s="67"/>
      <c r="AU14" s="32"/>
      <c r="AV14" s="27"/>
      <c r="AX14" s="84">
        <f t="shared" si="3"/>
        <v>13</v>
      </c>
    </row>
    <row r="15" spans="16:50" ht="12.9" customHeight="1" x14ac:dyDescent="0.25">
      <c r="P15">
        <f t="shared" si="0"/>
        <v>3</v>
      </c>
      <c r="R15" s="43"/>
      <c r="S15" s="44"/>
      <c r="T15" s="84">
        <f t="shared" ca="1" si="1"/>
        <v>18</v>
      </c>
      <c r="U15" s="77">
        <f t="array" aca="1" ref="U15" ca="1">SUM(LARGE(W15:AL15,ROW(INDIRECT("1:8"))))</f>
        <v>18</v>
      </c>
      <c r="V15" s="50" t="s">
        <v>127</v>
      </c>
      <c r="W15" s="63">
        <v>0</v>
      </c>
      <c r="X15" s="63">
        <v>4</v>
      </c>
      <c r="Y15" s="63">
        <v>6</v>
      </c>
      <c r="Z15" s="63">
        <v>8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/>
      <c r="AN15" s="67"/>
      <c r="AO15" s="67"/>
      <c r="AP15" s="67"/>
      <c r="AQ15" s="67"/>
      <c r="AR15" s="67"/>
      <c r="AS15" s="67">
        <f t="shared" si="2"/>
        <v>0</v>
      </c>
      <c r="AT15" s="67"/>
      <c r="AU15" s="32"/>
      <c r="AV15" s="27"/>
      <c r="AX15" s="84">
        <f t="shared" si="3"/>
        <v>18</v>
      </c>
    </row>
    <row r="16" spans="16:50" ht="12.9" customHeight="1" x14ac:dyDescent="0.25">
      <c r="P16">
        <f t="shared" si="0"/>
        <v>3</v>
      </c>
      <c r="R16" s="43"/>
      <c r="S16" s="44"/>
      <c r="T16" s="84">
        <f t="shared" ca="1" si="1"/>
        <v>17</v>
      </c>
      <c r="U16" s="77">
        <f t="array" aca="1" ref="U16" ca="1">SUM(LARGE(W16:AL16,ROW(INDIRECT("1:8"))))</f>
        <v>17</v>
      </c>
      <c r="V16" s="50" t="s">
        <v>284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2</v>
      </c>
      <c r="AE16" s="63">
        <v>0</v>
      </c>
      <c r="AF16" s="63">
        <v>0</v>
      </c>
      <c r="AG16" s="63">
        <v>0</v>
      </c>
      <c r="AH16" s="63">
        <v>8</v>
      </c>
      <c r="AI16" s="63">
        <v>0</v>
      </c>
      <c r="AJ16" s="63">
        <v>7</v>
      </c>
      <c r="AK16" s="63">
        <v>0</v>
      </c>
      <c r="AL16" s="63">
        <v>0</v>
      </c>
      <c r="AM16" s="63"/>
      <c r="AN16" s="67"/>
      <c r="AO16" s="67"/>
      <c r="AP16" s="67"/>
      <c r="AQ16" s="67"/>
      <c r="AR16" s="67"/>
      <c r="AS16" s="67">
        <f t="shared" si="2"/>
        <v>0</v>
      </c>
      <c r="AT16" s="67"/>
      <c r="AU16" s="32"/>
      <c r="AV16" s="27"/>
      <c r="AX16" s="84">
        <f t="shared" si="3"/>
        <v>17</v>
      </c>
    </row>
    <row r="17" spans="16:50" ht="12.9" customHeight="1" x14ac:dyDescent="0.25">
      <c r="P17">
        <f t="shared" si="0"/>
        <v>2</v>
      </c>
      <c r="R17" s="43"/>
      <c r="S17" s="44"/>
      <c r="T17" s="84">
        <f t="shared" ca="1" si="1"/>
        <v>17</v>
      </c>
      <c r="U17" s="77">
        <f t="array" aca="1" ref="U17" ca="1">SUM(LARGE(W17:AL17,ROW(INDIRECT("1:8"))))</f>
        <v>17</v>
      </c>
      <c r="V17" s="50" t="s">
        <v>275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9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8</v>
      </c>
      <c r="AL17" s="63">
        <v>0</v>
      </c>
      <c r="AM17" s="63"/>
      <c r="AN17" s="67"/>
      <c r="AO17" s="67"/>
      <c r="AP17" s="67"/>
      <c r="AQ17" s="67"/>
      <c r="AR17" s="67"/>
      <c r="AS17" s="67">
        <f t="shared" si="2"/>
        <v>0</v>
      </c>
      <c r="AT17" s="67"/>
      <c r="AU17" s="32"/>
      <c r="AV17" s="27"/>
      <c r="AX17" s="84">
        <f t="shared" si="3"/>
        <v>17</v>
      </c>
    </row>
    <row r="18" spans="16:50" ht="12.9" customHeight="1" x14ac:dyDescent="0.25">
      <c r="P18">
        <f t="shared" si="0"/>
        <v>3</v>
      </c>
      <c r="R18" s="43"/>
      <c r="S18" s="44"/>
      <c r="T18" s="84">
        <f t="shared" ca="1" si="1"/>
        <v>16</v>
      </c>
      <c r="U18" s="77">
        <f t="array" aca="1" ref="U18" ca="1">SUM(LARGE(W18:AL18,ROW(INDIRECT("1:8"))))</f>
        <v>16</v>
      </c>
      <c r="V18" s="50" t="s">
        <v>264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9</v>
      </c>
      <c r="AD18" s="63">
        <v>2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5</v>
      </c>
      <c r="AK18" s="63">
        <v>0</v>
      </c>
      <c r="AL18" s="63">
        <v>0</v>
      </c>
      <c r="AM18" s="63"/>
      <c r="AN18" s="67"/>
      <c r="AO18" s="67"/>
      <c r="AP18" s="67"/>
      <c r="AQ18" s="67"/>
      <c r="AR18" s="67"/>
      <c r="AS18" s="67">
        <f t="shared" si="2"/>
        <v>0</v>
      </c>
      <c r="AT18" s="67"/>
      <c r="AU18" s="32"/>
      <c r="AV18" s="27"/>
      <c r="AX18" s="84">
        <f t="shared" si="3"/>
        <v>16</v>
      </c>
    </row>
    <row r="19" spans="16:50" ht="12.9" customHeight="1" x14ac:dyDescent="0.25">
      <c r="P19">
        <f t="shared" si="0"/>
        <v>2</v>
      </c>
      <c r="R19" s="43"/>
      <c r="S19" s="44"/>
      <c r="T19" s="84">
        <f t="shared" ca="1" si="1"/>
        <v>14</v>
      </c>
      <c r="U19" s="77">
        <f t="array" aca="1" ref="U19" ca="1">SUM(LARGE(W19:AL19,ROW(INDIRECT("1:8"))))</f>
        <v>14</v>
      </c>
      <c r="V19" s="50" t="s">
        <v>124</v>
      </c>
      <c r="W19" s="63">
        <v>0</v>
      </c>
      <c r="X19" s="63">
        <v>7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7</v>
      </c>
      <c r="AL19" s="63">
        <v>0</v>
      </c>
      <c r="AM19" s="63"/>
      <c r="AN19" s="67"/>
      <c r="AO19" s="67"/>
      <c r="AP19" s="67"/>
      <c r="AQ19" s="67"/>
      <c r="AR19" s="67"/>
      <c r="AS19" s="67">
        <f t="shared" si="2"/>
        <v>0</v>
      </c>
      <c r="AT19" s="67"/>
      <c r="AU19" s="32"/>
      <c r="AV19" s="27"/>
      <c r="AX19" s="84">
        <f t="shared" si="3"/>
        <v>14</v>
      </c>
    </row>
    <row r="20" spans="16:50" ht="12.9" customHeight="1" x14ac:dyDescent="0.25">
      <c r="P20">
        <f t="shared" si="0"/>
        <v>1</v>
      </c>
      <c r="R20" s="43"/>
      <c r="S20" s="44"/>
      <c r="T20" s="84">
        <f t="shared" ca="1" si="1"/>
        <v>11</v>
      </c>
      <c r="U20" s="77">
        <f t="array" aca="1" ref="U20" ca="1">SUM(LARGE(W20:AL20,ROW(INDIRECT("1:8"))))</f>
        <v>6</v>
      </c>
      <c r="V20" s="50" t="s">
        <v>340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6</v>
      </c>
      <c r="AI20" s="63">
        <v>0</v>
      </c>
      <c r="AJ20" s="63">
        <v>0</v>
      </c>
      <c r="AK20" s="63">
        <v>0</v>
      </c>
      <c r="AL20" s="63">
        <v>0</v>
      </c>
      <c r="AM20" s="63"/>
      <c r="AN20" s="67"/>
      <c r="AO20" s="67"/>
      <c r="AP20" s="67"/>
      <c r="AQ20" s="67"/>
      <c r="AR20" s="67">
        <v>5</v>
      </c>
      <c r="AS20" s="67">
        <f t="shared" si="2"/>
        <v>5</v>
      </c>
      <c r="AT20" s="67"/>
      <c r="AU20" s="32"/>
      <c r="AV20" s="27"/>
      <c r="AX20" s="84">
        <f t="shared" si="3"/>
        <v>6</v>
      </c>
    </row>
    <row r="21" spans="16:50" ht="12.9" customHeight="1" x14ac:dyDescent="0.25">
      <c r="P21">
        <f t="shared" si="0"/>
        <v>2</v>
      </c>
      <c r="R21" s="43"/>
      <c r="S21" s="44"/>
      <c r="T21" s="84">
        <f t="shared" ca="1" si="1"/>
        <v>10</v>
      </c>
      <c r="U21" s="77">
        <f t="array" aca="1" ref="U21" ca="1">SUM(LARGE(W21:AL21,ROW(INDIRECT("1:8"))))</f>
        <v>10</v>
      </c>
      <c r="V21" s="50" t="s">
        <v>280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3</v>
      </c>
      <c r="AE21" s="63">
        <v>0</v>
      </c>
      <c r="AF21" s="63">
        <v>0</v>
      </c>
      <c r="AG21" s="63">
        <v>0</v>
      </c>
      <c r="AH21" s="63">
        <v>7</v>
      </c>
      <c r="AI21" s="63">
        <v>0</v>
      </c>
      <c r="AJ21" s="63">
        <v>0</v>
      </c>
      <c r="AK21" s="63">
        <v>0</v>
      </c>
      <c r="AL21" s="63">
        <v>0</v>
      </c>
      <c r="AM21" s="63"/>
      <c r="AN21" s="67"/>
      <c r="AO21" s="67"/>
      <c r="AP21" s="67"/>
      <c r="AQ21" s="67"/>
      <c r="AR21" s="67"/>
      <c r="AS21" s="67">
        <f t="shared" si="2"/>
        <v>0</v>
      </c>
      <c r="AT21" s="67"/>
      <c r="AU21" s="32"/>
      <c r="AV21" s="27"/>
      <c r="AX21" s="84">
        <f t="shared" si="3"/>
        <v>10</v>
      </c>
    </row>
    <row r="22" spans="16:50" ht="12.9" customHeight="1" x14ac:dyDescent="0.25">
      <c r="P22">
        <f t="shared" si="0"/>
        <v>2</v>
      </c>
      <c r="R22" s="43"/>
      <c r="S22" s="44"/>
      <c r="T22" s="84">
        <f t="shared" ca="1" si="1"/>
        <v>10</v>
      </c>
      <c r="U22" s="77">
        <f t="array" aca="1" ref="U22" ca="1">SUM(LARGE(W22:AL22,ROW(INDIRECT("1:8"))))</f>
        <v>10</v>
      </c>
      <c r="V22" s="50" t="s">
        <v>281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2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8</v>
      </c>
      <c r="AK22" s="63">
        <v>0</v>
      </c>
      <c r="AL22" s="63">
        <v>0</v>
      </c>
      <c r="AM22" s="63"/>
      <c r="AN22" s="67"/>
      <c r="AO22" s="67"/>
      <c r="AP22" s="67"/>
      <c r="AQ22" s="67"/>
      <c r="AR22" s="67"/>
      <c r="AS22" s="67">
        <f t="shared" si="2"/>
        <v>0</v>
      </c>
      <c r="AT22" s="67"/>
      <c r="AU22" s="32"/>
      <c r="AV22" s="27"/>
      <c r="AX22" s="84">
        <f t="shared" si="3"/>
        <v>10</v>
      </c>
    </row>
    <row r="23" spans="16:50" ht="12.9" customHeight="1" x14ac:dyDescent="0.25">
      <c r="P23">
        <f t="shared" si="0"/>
        <v>2</v>
      </c>
      <c r="R23" s="43"/>
      <c r="S23" s="44"/>
      <c r="T23" s="84">
        <f t="shared" ca="1" si="1"/>
        <v>10</v>
      </c>
      <c r="U23" s="77">
        <f t="array" aca="1" ref="U23" ca="1">SUM(LARGE(W23:AL23,ROW(INDIRECT("1:8"))))</f>
        <v>10</v>
      </c>
      <c r="V23" s="50" t="s">
        <v>54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2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8</v>
      </c>
      <c r="AM23" s="63"/>
      <c r="AN23" s="67"/>
      <c r="AO23" s="67"/>
      <c r="AP23" s="67"/>
      <c r="AQ23" s="67"/>
      <c r="AR23" s="67"/>
      <c r="AS23" s="67">
        <f t="shared" si="2"/>
        <v>0</v>
      </c>
      <c r="AT23" s="67"/>
      <c r="AU23" s="32"/>
      <c r="AV23" s="27"/>
      <c r="AX23" s="84">
        <f t="shared" si="3"/>
        <v>10</v>
      </c>
    </row>
    <row r="24" spans="16:50" ht="12.9" customHeight="1" x14ac:dyDescent="0.25">
      <c r="P24">
        <f t="shared" si="0"/>
        <v>1</v>
      </c>
      <c r="R24" s="43"/>
      <c r="S24" s="44"/>
      <c r="T24" s="84">
        <f t="shared" ca="1" si="1"/>
        <v>10</v>
      </c>
      <c r="U24" s="77">
        <f t="array" aca="1" ref="U24" ca="1">SUM(LARGE(W24:AL24,ROW(INDIRECT("1:8"))))</f>
        <v>10</v>
      </c>
      <c r="V24" s="50" t="s">
        <v>452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10</v>
      </c>
      <c r="AM24" s="63"/>
      <c r="AN24" s="67"/>
      <c r="AO24" s="67"/>
      <c r="AP24" s="67"/>
      <c r="AQ24" s="67"/>
      <c r="AR24" s="67"/>
      <c r="AS24" s="67">
        <f t="shared" si="2"/>
        <v>0</v>
      </c>
      <c r="AT24" s="67"/>
      <c r="AU24" s="32"/>
      <c r="AV24" s="27"/>
      <c r="AX24" s="84">
        <f t="shared" si="3"/>
        <v>10</v>
      </c>
    </row>
    <row r="25" spans="16:50" ht="12.9" customHeight="1" x14ac:dyDescent="0.25">
      <c r="P25">
        <f t="shared" si="0"/>
        <v>1</v>
      </c>
      <c r="R25" s="43"/>
      <c r="S25" s="44"/>
      <c r="T25" s="84">
        <f t="shared" ca="1" si="1"/>
        <v>10</v>
      </c>
      <c r="U25" s="77">
        <f t="array" aca="1" ref="U25" ca="1">SUM(LARGE(W25:AL25,ROW(INDIRECT("1:8"))))</f>
        <v>10</v>
      </c>
      <c r="V25" s="50" t="s">
        <v>329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10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/>
      <c r="AN25" s="67"/>
      <c r="AO25" s="67"/>
      <c r="AP25" s="67"/>
      <c r="AQ25" s="67"/>
      <c r="AR25" s="67"/>
      <c r="AS25" s="67">
        <f t="shared" si="2"/>
        <v>0</v>
      </c>
      <c r="AT25" s="67"/>
      <c r="AU25" s="32"/>
      <c r="AV25" s="27"/>
      <c r="AX25" s="84">
        <f t="shared" si="3"/>
        <v>10</v>
      </c>
    </row>
    <row r="26" spans="16:50" ht="12.9" customHeight="1" x14ac:dyDescent="0.25">
      <c r="P26">
        <f t="shared" si="0"/>
        <v>1</v>
      </c>
      <c r="R26" s="43"/>
      <c r="S26" s="44"/>
      <c r="T26" s="84">
        <f t="shared" ca="1" si="1"/>
        <v>10</v>
      </c>
      <c r="U26" s="77">
        <f t="array" aca="1" ref="U26" ca="1">SUM(LARGE(W26:AL26,ROW(INDIRECT("1:8"))))</f>
        <v>10</v>
      </c>
      <c r="V26" s="50" t="s">
        <v>432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10</v>
      </c>
      <c r="AK26" s="63">
        <v>0</v>
      </c>
      <c r="AL26" s="63">
        <v>0</v>
      </c>
      <c r="AM26" s="63"/>
      <c r="AN26" s="67"/>
      <c r="AO26" s="67"/>
      <c r="AP26" s="67"/>
      <c r="AQ26" s="67"/>
      <c r="AR26" s="67"/>
      <c r="AS26" s="67">
        <f t="shared" si="2"/>
        <v>0</v>
      </c>
      <c r="AT26" s="67"/>
      <c r="AU26" s="32"/>
      <c r="AV26" s="27"/>
      <c r="AX26" s="84">
        <f t="shared" si="3"/>
        <v>10</v>
      </c>
    </row>
    <row r="27" spans="16:50" ht="12.9" customHeight="1" x14ac:dyDescent="0.25">
      <c r="P27">
        <f t="shared" si="0"/>
        <v>1</v>
      </c>
      <c r="R27" s="43"/>
      <c r="S27" s="44"/>
      <c r="T27" s="84">
        <f t="shared" ca="1" si="1"/>
        <v>9</v>
      </c>
      <c r="U27" s="77">
        <f t="array" aca="1" ref="U27" ca="1">SUM(LARGE(W27:AL27,ROW(INDIRECT("1:8"))))</f>
        <v>9</v>
      </c>
      <c r="V27" s="50" t="s">
        <v>222</v>
      </c>
      <c r="W27" s="63">
        <v>0</v>
      </c>
      <c r="X27" s="63">
        <v>0</v>
      </c>
      <c r="Y27" s="63">
        <v>0</v>
      </c>
      <c r="Z27" s="63">
        <v>0</v>
      </c>
      <c r="AA27" s="63">
        <v>9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/>
      <c r="AN27" s="67"/>
      <c r="AO27" s="67"/>
      <c r="AP27" s="67"/>
      <c r="AQ27" s="67"/>
      <c r="AR27" s="67"/>
      <c r="AS27" s="67">
        <f t="shared" si="2"/>
        <v>0</v>
      </c>
      <c r="AT27" s="67"/>
      <c r="AU27" s="32"/>
      <c r="AV27" s="27"/>
      <c r="AX27" s="84">
        <f t="shared" si="3"/>
        <v>9</v>
      </c>
    </row>
    <row r="28" spans="16:50" ht="12.9" customHeight="1" x14ac:dyDescent="0.25">
      <c r="P28">
        <f t="shared" si="0"/>
        <v>2</v>
      </c>
      <c r="R28" s="43"/>
      <c r="S28" s="44"/>
      <c r="T28" s="84">
        <f t="shared" ca="1" si="1"/>
        <v>7</v>
      </c>
      <c r="U28" s="77">
        <f t="array" aca="1" ref="U28" ca="1">SUM(LARGE(W28:AL28,ROW(INDIRECT("1:8"))))</f>
        <v>7</v>
      </c>
      <c r="V28" s="50" t="s">
        <v>288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2</v>
      </c>
      <c r="AE28" s="63">
        <v>0</v>
      </c>
      <c r="AF28" s="63">
        <v>0</v>
      </c>
      <c r="AG28" s="63">
        <v>0</v>
      </c>
      <c r="AH28" s="63">
        <v>5</v>
      </c>
      <c r="AI28" s="63">
        <v>0</v>
      </c>
      <c r="AJ28" s="63">
        <v>0</v>
      </c>
      <c r="AK28" s="63">
        <v>0</v>
      </c>
      <c r="AL28" s="63">
        <v>0</v>
      </c>
      <c r="AM28" s="63"/>
      <c r="AN28" s="67"/>
      <c r="AO28" s="67"/>
      <c r="AP28" s="67"/>
      <c r="AQ28" s="67"/>
      <c r="AR28" s="67"/>
      <c r="AS28" s="67">
        <f t="shared" si="2"/>
        <v>0</v>
      </c>
      <c r="AT28" s="67"/>
      <c r="AU28" s="32"/>
      <c r="AV28" s="27"/>
      <c r="AX28" s="84">
        <f t="shared" si="3"/>
        <v>7</v>
      </c>
    </row>
    <row r="29" spans="16:50" ht="12.9" customHeight="1" x14ac:dyDescent="0.25">
      <c r="P29">
        <f t="shared" si="0"/>
        <v>1</v>
      </c>
      <c r="R29" s="43"/>
      <c r="S29" s="44"/>
      <c r="T29" s="84">
        <f t="shared" ca="1" si="1"/>
        <v>7</v>
      </c>
      <c r="U29" s="77">
        <f t="array" aca="1" ref="U29" ca="1">SUM(LARGE(W29:AL29,ROW(INDIRECT("1:8"))))</f>
        <v>7</v>
      </c>
      <c r="V29" s="50" t="s">
        <v>186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7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/>
      <c r="AN29" s="67"/>
      <c r="AO29" s="67"/>
      <c r="AP29" s="67"/>
      <c r="AQ29" s="67"/>
      <c r="AR29" s="67"/>
      <c r="AS29" s="67">
        <f t="shared" si="2"/>
        <v>0</v>
      </c>
      <c r="AT29" s="67"/>
      <c r="AU29" s="32"/>
      <c r="AV29" s="27"/>
      <c r="AX29" s="84">
        <f t="shared" si="3"/>
        <v>7</v>
      </c>
    </row>
    <row r="30" spans="16:50" ht="12.9" customHeight="1" x14ac:dyDescent="0.25">
      <c r="P30">
        <f t="shared" si="0"/>
        <v>2</v>
      </c>
      <c r="R30" s="43"/>
      <c r="S30" s="44"/>
      <c r="T30" s="84">
        <f t="shared" ca="1" si="1"/>
        <v>6</v>
      </c>
      <c r="U30" s="77">
        <f t="array" aca="1" ref="U30" ca="1">SUM(LARGE(W30:AL30,ROW(INDIRECT("1:8"))))</f>
        <v>6</v>
      </c>
      <c r="V30" s="50" t="s">
        <v>293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2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4</v>
      </c>
      <c r="AK30" s="63">
        <v>0</v>
      </c>
      <c r="AL30" s="63">
        <v>0</v>
      </c>
      <c r="AM30" s="63"/>
      <c r="AN30" s="67"/>
      <c r="AO30" s="67"/>
      <c r="AP30" s="67"/>
      <c r="AQ30" s="67"/>
      <c r="AR30" s="67"/>
      <c r="AS30" s="67">
        <f t="shared" si="2"/>
        <v>0</v>
      </c>
      <c r="AT30" s="67"/>
      <c r="AU30" s="32"/>
      <c r="AV30" s="27"/>
      <c r="AX30" s="84">
        <f t="shared" si="3"/>
        <v>6</v>
      </c>
    </row>
    <row r="31" spans="16:50" ht="12.9" customHeight="1" x14ac:dyDescent="0.25">
      <c r="P31">
        <f t="shared" si="0"/>
        <v>1</v>
      </c>
      <c r="R31" s="43"/>
      <c r="S31" s="44"/>
      <c r="T31" s="84">
        <f t="shared" ca="1" si="1"/>
        <v>6</v>
      </c>
      <c r="U31" s="77">
        <f t="array" aca="1" ref="U31" ca="1">SUM(LARGE(W31:AL31,ROW(INDIRECT("1:8"))))</f>
        <v>6</v>
      </c>
      <c r="V31" s="50" t="s">
        <v>125</v>
      </c>
      <c r="W31" s="63">
        <v>0</v>
      </c>
      <c r="X31" s="63">
        <v>6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/>
      <c r="AN31" s="67"/>
      <c r="AO31" s="67"/>
      <c r="AP31" s="67"/>
      <c r="AQ31" s="67"/>
      <c r="AR31" s="67"/>
      <c r="AS31" s="67">
        <f t="shared" si="2"/>
        <v>0</v>
      </c>
      <c r="AT31" s="67"/>
      <c r="AU31" s="32"/>
      <c r="AV31" s="27"/>
      <c r="AX31" s="84">
        <f t="shared" si="3"/>
        <v>6</v>
      </c>
    </row>
    <row r="32" spans="16:50" ht="12.9" customHeight="1" x14ac:dyDescent="0.25">
      <c r="P32">
        <f t="shared" si="0"/>
        <v>1</v>
      </c>
      <c r="R32" s="43"/>
      <c r="S32" s="44"/>
      <c r="T32" s="84">
        <f t="shared" ca="1" si="1"/>
        <v>6</v>
      </c>
      <c r="U32" s="77">
        <f t="array" aca="1" ref="U32" ca="1">SUM(LARGE(W32:AL32,ROW(INDIRECT("1:8"))))</f>
        <v>6</v>
      </c>
      <c r="V32" s="50" t="s">
        <v>445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6</v>
      </c>
      <c r="AL32" s="63">
        <v>0</v>
      </c>
      <c r="AM32" s="63"/>
      <c r="AN32" s="67"/>
      <c r="AO32" s="67"/>
      <c r="AP32" s="67"/>
      <c r="AQ32" s="67"/>
      <c r="AR32" s="67"/>
      <c r="AS32" s="67">
        <f t="shared" si="2"/>
        <v>0</v>
      </c>
      <c r="AT32" s="67"/>
      <c r="AU32" s="32"/>
      <c r="AV32" s="27"/>
      <c r="AX32" s="84">
        <f t="shared" si="3"/>
        <v>6</v>
      </c>
    </row>
    <row r="33" spans="3:50" ht="12.9" customHeight="1" x14ac:dyDescent="0.25">
      <c r="P33">
        <f t="shared" si="0"/>
        <v>2</v>
      </c>
      <c r="R33" s="43"/>
      <c r="S33" s="44"/>
      <c r="T33" s="84">
        <f t="shared" ca="1" si="1"/>
        <v>5</v>
      </c>
      <c r="U33" s="77">
        <f t="array" aca="1" ref="U33" ca="1">SUM(LARGE(W33:AL33,ROW(INDIRECT("1:8"))))</f>
        <v>5</v>
      </c>
      <c r="V33" s="50" t="s">
        <v>291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2</v>
      </c>
      <c r="AE33" s="63">
        <v>0</v>
      </c>
      <c r="AF33" s="63">
        <v>0</v>
      </c>
      <c r="AG33" s="63">
        <v>0</v>
      </c>
      <c r="AH33" s="63">
        <v>3</v>
      </c>
      <c r="AI33" s="63">
        <v>0</v>
      </c>
      <c r="AJ33" s="63">
        <v>0</v>
      </c>
      <c r="AK33" s="63">
        <v>0</v>
      </c>
      <c r="AL33" s="63">
        <v>0</v>
      </c>
      <c r="AM33" s="63"/>
      <c r="AN33" s="67"/>
      <c r="AO33" s="67"/>
      <c r="AP33" s="67"/>
      <c r="AQ33" s="67"/>
      <c r="AR33" s="67"/>
      <c r="AS33" s="67">
        <f t="shared" si="2"/>
        <v>0</v>
      </c>
      <c r="AT33" s="67"/>
      <c r="AU33" s="32"/>
      <c r="AV33" s="27"/>
      <c r="AX33" s="84">
        <f t="shared" si="3"/>
        <v>5</v>
      </c>
    </row>
    <row r="34" spans="3:50" ht="12.9" customHeight="1" x14ac:dyDescent="0.25">
      <c r="P34">
        <f t="shared" si="0"/>
        <v>1</v>
      </c>
      <c r="R34" s="43"/>
      <c r="S34" s="44"/>
      <c r="T34" s="84">
        <f t="shared" ca="1" si="1"/>
        <v>5</v>
      </c>
      <c r="U34" s="77">
        <f t="array" aca="1" ref="U34" ca="1">SUM(LARGE(W34:AL34,ROW(INDIRECT("1:8"))))</f>
        <v>5</v>
      </c>
      <c r="V34" s="50" t="s">
        <v>278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5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/>
      <c r="AN34" s="67"/>
      <c r="AO34" s="67"/>
      <c r="AP34" s="67"/>
      <c r="AQ34" s="67"/>
      <c r="AR34" s="67"/>
      <c r="AS34" s="67">
        <f t="shared" si="2"/>
        <v>0</v>
      </c>
      <c r="AT34" s="67"/>
      <c r="AU34" s="32"/>
      <c r="AV34" s="27"/>
      <c r="AX34" s="84">
        <f t="shared" si="3"/>
        <v>5</v>
      </c>
    </row>
    <row r="35" spans="3:50" ht="12.9" customHeight="1" x14ac:dyDescent="0.25">
      <c r="P35">
        <f t="shared" si="0"/>
        <v>1</v>
      </c>
      <c r="R35" s="43"/>
      <c r="S35" s="44"/>
      <c r="T35" s="84">
        <f t="shared" ca="1" si="1"/>
        <v>4</v>
      </c>
      <c r="U35" s="77">
        <f t="array" aca="1" ref="U35" ca="1">SUM(LARGE(W35:AL35,ROW(INDIRECT("1:8"))))</f>
        <v>4</v>
      </c>
      <c r="V35" s="50" t="s">
        <v>367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4</v>
      </c>
      <c r="AI35" s="63">
        <v>0</v>
      </c>
      <c r="AJ35" s="63">
        <v>0</v>
      </c>
      <c r="AK35" s="63">
        <v>0</v>
      </c>
      <c r="AL35" s="63">
        <v>0</v>
      </c>
      <c r="AM35" s="63"/>
      <c r="AN35" s="67"/>
      <c r="AO35" s="67"/>
      <c r="AP35" s="67"/>
      <c r="AQ35" s="67"/>
      <c r="AR35" s="67"/>
      <c r="AS35" s="67">
        <f t="shared" si="2"/>
        <v>0</v>
      </c>
      <c r="AT35" s="67"/>
      <c r="AU35" s="32"/>
      <c r="AV35" s="27"/>
      <c r="AX35" s="84">
        <f t="shared" si="3"/>
        <v>4</v>
      </c>
    </row>
    <row r="36" spans="3:50" ht="12.9" customHeight="1" x14ac:dyDescent="0.25">
      <c r="P36">
        <f t="shared" si="0"/>
        <v>1</v>
      </c>
      <c r="R36" s="43"/>
      <c r="S36" s="44"/>
      <c r="T36" s="84">
        <f t="shared" ca="1" si="1"/>
        <v>2</v>
      </c>
      <c r="U36" s="77">
        <f t="array" aca="1" ref="U36" ca="1">SUM(LARGE(W36:AL36,ROW(INDIRECT("1:8"))))</f>
        <v>2</v>
      </c>
      <c r="V36" s="50" t="s">
        <v>286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2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/>
      <c r="AN36" s="67"/>
      <c r="AO36" s="67"/>
      <c r="AP36" s="67"/>
      <c r="AQ36" s="67"/>
      <c r="AR36" s="67"/>
      <c r="AS36" s="67">
        <f t="shared" si="2"/>
        <v>0</v>
      </c>
      <c r="AT36" s="67"/>
      <c r="AU36" s="32"/>
      <c r="AV36" s="27"/>
      <c r="AX36" s="84">
        <f t="shared" si="3"/>
        <v>2</v>
      </c>
    </row>
    <row r="37" spans="3:50" ht="12.9" customHeight="1" x14ac:dyDescent="0.25">
      <c r="P37">
        <f t="shared" si="0"/>
        <v>1</v>
      </c>
      <c r="R37" s="43"/>
      <c r="S37" s="44"/>
      <c r="T37" s="84">
        <f t="shared" ca="1" si="1"/>
        <v>2</v>
      </c>
      <c r="U37" s="77">
        <f t="array" aca="1" ref="U37" ca="1">SUM(LARGE(W37:AL37,ROW(INDIRECT("1:8"))))</f>
        <v>2</v>
      </c>
      <c r="V37" s="50" t="s">
        <v>290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2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/>
      <c r="AN37" s="67"/>
      <c r="AO37" s="67"/>
      <c r="AP37" s="67"/>
      <c r="AQ37" s="67"/>
      <c r="AR37" s="67"/>
      <c r="AS37" s="67">
        <f t="shared" si="2"/>
        <v>0</v>
      </c>
      <c r="AT37" s="67"/>
      <c r="AU37" s="32"/>
      <c r="AV37" s="27"/>
      <c r="AX37" s="84">
        <f t="shared" si="3"/>
        <v>2</v>
      </c>
    </row>
    <row r="38" spans="3:50" ht="12.9" customHeight="1" x14ac:dyDescent="0.25">
      <c r="P38">
        <f t="shared" si="0"/>
        <v>1</v>
      </c>
      <c r="R38" s="43"/>
      <c r="S38" s="44"/>
      <c r="T38" s="84">
        <f t="shared" ca="1" si="1"/>
        <v>2</v>
      </c>
      <c r="U38" s="77">
        <f t="array" aca="1" ref="U38" ca="1">SUM(LARGE(W38:AL38,ROW(INDIRECT("1:8"))))</f>
        <v>2</v>
      </c>
      <c r="V38" s="50" t="s">
        <v>215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2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/>
      <c r="AN38" s="67"/>
      <c r="AO38" s="67"/>
      <c r="AP38" s="67"/>
      <c r="AQ38" s="67"/>
      <c r="AR38" s="67"/>
      <c r="AS38" s="67">
        <f t="shared" si="2"/>
        <v>0</v>
      </c>
      <c r="AT38" s="67"/>
      <c r="AU38" s="32"/>
      <c r="AV38" s="27"/>
      <c r="AX38" s="84">
        <f t="shared" si="3"/>
        <v>2</v>
      </c>
    </row>
    <row r="39" spans="3:50" ht="12.9" customHeight="1" x14ac:dyDescent="0.25">
      <c r="P39">
        <f t="shared" si="0"/>
        <v>1</v>
      </c>
      <c r="R39" s="43"/>
      <c r="S39" s="44"/>
      <c r="T39" s="84">
        <f t="shared" ca="1" si="1"/>
        <v>2</v>
      </c>
      <c r="U39" s="77">
        <f t="array" aca="1" ref="U39" ca="1">SUM(LARGE(W39:AL39,ROW(INDIRECT("1:8"))))</f>
        <v>2</v>
      </c>
      <c r="V39" s="50" t="s">
        <v>295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2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/>
      <c r="AN39" s="67"/>
      <c r="AO39" s="67"/>
      <c r="AP39" s="67"/>
      <c r="AQ39" s="67"/>
      <c r="AR39" s="67"/>
      <c r="AS39" s="67">
        <f t="shared" si="2"/>
        <v>0</v>
      </c>
      <c r="AT39" s="67"/>
      <c r="AU39" s="32"/>
      <c r="AV39" s="27"/>
      <c r="AX39" s="84">
        <f t="shared" si="3"/>
        <v>2</v>
      </c>
    </row>
    <row r="40" spans="3:50" ht="12.9" customHeight="1" x14ac:dyDescent="0.25">
      <c r="P40">
        <f t="shared" si="0"/>
        <v>1</v>
      </c>
      <c r="R40" s="43"/>
      <c r="S40" s="44"/>
      <c r="T40" s="84">
        <f t="shared" ca="1" si="1"/>
        <v>2</v>
      </c>
      <c r="U40" s="77">
        <f t="array" aca="1" ref="U40" ca="1">SUM(LARGE(W40:AL40,ROW(INDIRECT("1:8"))))</f>
        <v>2</v>
      </c>
      <c r="V40" s="50" t="s">
        <v>296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2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/>
      <c r="AN40" s="67"/>
      <c r="AO40" s="67"/>
      <c r="AP40" s="67"/>
      <c r="AQ40" s="67"/>
      <c r="AR40" s="67"/>
      <c r="AS40" s="67">
        <f t="shared" si="2"/>
        <v>0</v>
      </c>
      <c r="AT40" s="67"/>
      <c r="AU40" s="32"/>
      <c r="AV40" s="27"/>
      <c r="AX40" s="84">
        <f t="shared" si="3"/>
        <v>2</v>
      </c>
    </row>
    <row r="41" spans="3:50" ht="12.9" customHeight="1" x14ac:dyDescent="0.25">
      <c r="P41">
        <f t="shared" si="0"/>
        <v>1</v>
      </c>
      <c r="R41" s="43"/>
      <c r="S41" s="44"/>
      <c r="T41" s="84">
        <f t="shared" ca="1" si="1"/>
        <v>2</v>
      </c>
      <c r="U41" s="77">
        <f t="array" aca="1" ref="U41" ca="1">SUM(LARGE(W41:AL41,ROW(INDIRECT("1:8"))))</f>
        <v>2</v>
      </c>
      <c r="V41" s="50" t="s">
        <v>343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2</v>
      </c>
      <c r="AI41" s="63">
        <v>0</v>
      </c>
      <c r="AJ41" s="63">
        <v>0</v>
      </c>
      <c r="AK41" s="63">
        <v>0</v>
      </c>
      <c r="AL41" s="63">
        <v>0</v>
      </c>
      <c r="AM41" s="63"/>
      <c r="AN41" s="67"/>
      <c r="AO41" s="67"/>
      <c r="AP41" s="67"/>
      <c r="AQ41" s="67"/>
      <c r="AR41" s="67"/>
      <c r="AS41" s="67">
        <f t="shared" si="2"/>
        <v>0</v>
      </c>
      <c r="AT41" s="67"/>
      <c r="AU41" s="32"/>
      <c r="AV41" s="27"/>
      <c r="AX41" s="84">
        <f t="shared" si="3"/>
        <v>2</v>
      </c>
    </row>
    <row r="42" spans="3:50" ht="12.9" customHeight="1" x14ac:dyDescent="0.25">
      <c r="R42" s="43"/>
      <c r="S42" s="44"/>
      <c r="T42" s="46"/>
      <c r="U42" s="46"/>
      <c r="V42" s="50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7"/>
      <c r="AO42" s="67"/>
      <c r="AP42" s="67"/>
      <c r="AQ42" s="67"/>
      <c r="AR42" s="67"/>
      <c r="AS42" s="67"/>
      <c r="AT42" s="67"/>
      <c r="AU42" s="32"/>
      <c r="AV42" s="27"/>
      <c r="AX42" s="46"/>
    </row>
    <row r="43" spans="3:50" ht="8.25" customHeight="1" x14ac:dyDescent="0.25">
      <c r="R43" s="26"/>
      <c r="S43" s="31"/>
      <c r="T43" s="31"/>
      <c r="U43" s="31"/>
      <c r="V43" s="31"/>
      <c r="W43" s="32"/>
      <c r="X43" s="33"/>
      <c r="Y43" s="32"/>
      <c r="Z43" s="32"/>
      <c r="AA43" s="32"/>
      <c r="AB43" s="32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2"/>
      <c r="AN43" s="34"/>
      <c r="AO43" s="34"/>
      <c r="AP43" s="34"/>
      <c r="AQ43" s="34"/>
      <c r="AR43" s="34"/>
      <c r="AS43" s="34"/>
      <c r="AT43" s="35"/>
      <c r="AU43" s="32"/>
      <c r="AV43" s="27"/>
      <c r="AX43" s="31"/>
    </row>
    <row r="44" spans="3:50" ht="8.25" customHeight="1" x14ac:dyDescent="0.25">
      <c r="R44" s="26"/>
      <c r="S44" s="26"/>
      <c r="T44" s="26"/>
      <c r="U44" s="26"/>
      <c r="V44" s="26"/>
      <c r="W44" s="26"/>
      <c r="X44" s="27"/>
      <c r="Y44" s="27"/>
      <c r="Z44" s="27"/>
      <c r="AA44" s="27"/>
      <c r="AB44" s="27"/>
      <c r="AC44" s="27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7"/>
      <c r="AO44" s="29"/>
      <c r="AP44" s="29"/>
      <c r="AQ44" s="29"/>
      <c r="AR44" s="29"/>
      <c r="AS44" s="29"/>
      <c r="AT44" s="29"/>
      <c r="AU44" s="30"/>
      <c r="AV44" s="27"/>
      <c r="AX44" s="26"/>
    </row>
    <row r="45" spans="3:50" ht="12.9" customHeight="1" x14ac:dyDescent="0.25"/>
    <row r="46" spans="3:50" ht="12.9" customHeight="1" x14ac:dyDescent="0.25"/>
    <row r="47" spans="3:50" ht="8.25" customHeight="1" x14ac:dyDescent="0.25">
      <c r="C47" s="27"/>
      <c r="D47" s="27"/>
      <c r="E47" s="29"/>
      <c r="F47" s="27"/>
      <c r="G47" s="26"/>
      <c r="H47" s="29"/>
      <c r="I47" s="27"/>
      <c r="J47" s="26"/>
      <c r="K47" s="26"/>
      <c r="L47" s="26"/>
      <c r="M47" s="26"/>
    </row>
    <row r="48" spans="3:50" ht="8.25" customHeight="1" x14ac:dyDescent="0.25">
      <c r="C48" s="27"/>
      <c r="D48" s="32"/>
      <c r="E48" s="34" t="s">
        <v>48</v>
      </c>
      <c r="F48" s="32"/>
      <c r="G48" s="31"/>
      <c r="H48" s="34"/>
      <c r="I48" s="32"/>
      <c r="J48" s="31"/>
      <c r="K48" s="31"/>
      <c r="L48" s="31"/>
      <c r="M48" s="26"/>
    </row>
    <row r="49" spans="3:13" ht="24.9" customHeight="1" x14ac:dyDescent="0.25">
      <c r="C49" s="51"/>
      <c r="D49" s="52"/>
      <c r="E49" s="53" t="s">
        <v>22</v>
      </c>
      <c r="F49" s="53" t="s">
        <v>2</v>
      </c>
      <c r="G49" s="53" t="s">
        <v>23</v>
      </c>
      <c r="H49" s="53" t="s">
        <v>24</v>
      </c>
      <c r="I49" s="53" t="s">
        <v>25</v>
      </c>
      <c r="J49" s="53" t="s">
        <v>26</v>
      </c>
      <c r="K49" s="54" t="s">
        <v>27</v>
      </c>
      <c r="L49" s="55"/>
      <c r="M49" s="56"/>
    </row>
    <row r="50" spans="3:13" ht="12.9" customHeight="1" x14ac:dyDescent="0.25">
      <c r="C50" s="57"/>
      <c r="D50" s="58"/>
      <c r="E50" s="46">
        <f t="shared" ref="E50:E86" ca="1" si="4">RANK(K50,$K$50:$K$832) + COUNTIFS($K$50:$K$832, $K50, $H$50:$H$832, "&gt;" &amp;$H50)  + COUNTIFS($K$50:$K$832, $K50, $H$50:$H$832, $H50,$I$50:$I$832, "&gt;" &amp;$I50)</f>
        <v>1</v>
      </c>
      <c r="F50" s="50" t="str">
        <f t="shared" ref="F50:F66" si="5">V5</f>
        <v>Rachel Li</v>
      </c>
      <c r="G50" s="48">
        <f t="shared" ref="G50:G66" si="6">AX5</f>
        <v>93</v>
      </c>
      <c r="H50" s="48">
        <f t="shared" ref="H50:H66" si="7">AS5+AT5</f>
        <v>10</v>
      </c>
      <c r="I50" s="48">
        <f t="shared" ref="I50:I66" si="8">COUNTIF(W5:AL5,"&lt;&gt;"&amp;"")-COUNTIF(W5:AL5,"=0")</f>
        <v>10</v>
      </c>
      <c r="J50" s="77">
        <f t="shared" ref="J50:J66" ca="1" si="9">U5</f>
        <v>77</v>
      </c>
      <c r="K50" s="84">
        <f t="shared" ref="K50:K66" ca="1" si="10">T5</f>
        <v>87</v>
      </c>
      <c r="L50" s="61"/>
      <c r="M50" s="62"/>
    </row>
    <row r="51" spans="3:13" ht="12.9" customHeight="1" x14ac:dyDescent="0.25">
      <c r="C51" s="57"/>
      <c r="D51" s="58"/>
      <c r="E51" s="46">
        <f t="shared" ca="1" si="4"/>
        <v>2</v>
      </c>
      <c r="F51" s="50" t="str">
        <f t="shared" si="5"/>
        <v>Sarah Green</v>
      </c>
      <c r="G51" s="48">
        <f t="shared" si="6"/>
        <v>59</v>
      </c>
      <c r="H51" s="48">
        <f t="shared" si="7"/>
        <v>0</v>
      </c>
      <c r="I51" s="48">
        <f t="shared" si="8"/>
        <v>6</v>
      </c>
      <c r="J51" s="77">
        <f t="shared" ca="1" si="9"/>
        <v>59</v>
      </c>
      <c r="K51" s="84">
        <f t="shared" ca="1" si="10"/>
        <v>59</v>
      </c>
      <c r="L51" s="61"/>
      <c r="M51" s="62"/>
    </row>
    <row r="52" spans="3:13" ht="12.9" customHeight="1" x14ac:dyDescent="0.25">
      <c r="C52" s="57"/>
      <c r="D52" s="58"/>
      <c r="E52" s="46">
        <f t="shared" ca="1" si="4"/>
        <v>3</v>
      </c>
      <c r="F52" s="50" t="str">
        <f t="shared" si="5"/>
        <v>Shelley Bennett</v>
      </c>
      <c r="G52" s="48">
        <f t="shared" si="6"/>
        <v>48</v>
      </c>
      <c r="H52" s="48">
        <f t="shared" si="7"/>
        <v>5</v>
      </c>
      <c r="I52" s="48">
        <f t="shared" si="8"/>
        <v>7</v>
      </c>
      <c r="J52" s="77">
        <f t="shared" ca="1" si="9"/>
        <v>48</v>
      </c>
      <c r="K52" s="84">
        <f t="shared" ca="1" si="10"/>
        <v>53</v>
      </c>
      <c r="L52" s="61"/>
      <c r="M52" s="62"/>
    </row>
    <row r="53" spans="3:13" ht="12.9" customHeight="1" x14ac:dyDescent="0.25">
      <c r="C53" s="57"/>
      <c r="D53" s="58"/>
      <c r="E53" s="46">
        <f t="shared" ca="1" si="4"/>
        <v>4</v>
      </c>
      <c r="F53" s="50" t="str">
        <f t="shared" si="5"/>
        <v>Hannah Calderwood</v>
      </c>
      <c r="G53" s="48">
        <f t="shared" si="6"/>
        <v>37</v>
      </c>
      <c r="H53" s="48">
        <f t="shared" si="7"/>
        <v>5</v>
      </c>
      <c r="I53" s="48">
        <f t="shared" si="8"/>
        <v>4</v>
      </c>
      <c r="J53" s="77">
        <f t="shared" ca="1" si="9"/>
        <v>37</v>
      </c>
      <c r="K53" s="84">
        <f t="shared" ca="1" si="10"/>
        <v>42</v>
      </c>
      <c r="L53" s="61"/>
      <c r="M53" s="62"/>
    </row>
    <row r="54" spans="3:13" ht="12.9" customHeight="1" x14ac:dyDescent="0.25">
      <c r="C54" s="57"/>
      <c r="D54" s="58"/>
      <c r="E54" s="46">
        <f t="shared" ca="1" si="4"/>
        <v>5</v>
      </c>
      <c r="F54" s="50" t="str">
        <f t="shared" si="5"/>
        <v>Natasha Harrison</v>
      </c>
      <c r="G54" s="48">
        <f t="shared" si="6"/>
        <v>36</v>
      </c>
      <c r="H54" s="48">
        <f t="shared" si="7"/>
        <v>5</v>
      </c>
      <c r="I54" s="48">
        <f t="shared" si="8"/>
        <v>5</v>
      </c>
      <c r="J54" s="77">
        <f t="shared" ca="1" si="9"/>
        <v>36</v>
      </c>
      <c r="K54" s="84">
        <f t="shared" ca="1" si="10"/>
        <v>41</v>
      </c>
      <c r="L54" s="61"/>
      <c r="M54" s="62"/>
    </row>
    <row r="55" spans="3:13" ht="12.9" customHeight="1" x14ac:dyDescent="0.25">
      <c r="C55" s="57"/>
      <c r="D55" s="58"/>
      <c r="E55" s="46">
        <f t="shared" ca="1" si="4"/>
        <v>6</v>
      </c>
      <c r="F55" s="50" t="str">
        <f t="shared" si="5"/>
        <v>Lucy Duncan</v>
      </c>
      <c r="G55" s="48">
        <f t="shared" si="6"/>
        <v>32</v>
      </c>
      <c r="H55" s="48">
        <f t="shared" si="7"/>
        <v>0</v>
      </c>
      <c r="I55" s="48">
        <f t="shared" si="8"/>
        <v>4</v>
      </c>
      <c r="J55" s="77">
        <f t="shared" ca="1" si="9"/>
        <v>32</v>
      </c>
      <c r="K55" s="84">
        <f t="shared" ca="1" si="10"/>
        <v>32</v>
      </c>
      <c r="L55" s="61"/>
      <c r="M55" s="62"/>
    </row>
    <row r="56" spans="3:13" ht="12.9" customHeight="1" x14ac:dyDescent="0.25">
      <c r="C56" s="57"/>
      <c r="D56" s="58"/>
      <c r="E56" s="46">
        <f t="shared" ca="1" si="4"/>
        <v>7</v>
      </c>
      <c r="F56" s="50" t="str">
        <f t="shared" si="5"/>
        <v>Emmaline Sparkes</v>
      </c>
      <c r="G56" s="48">
        <f t="shared" si="6"/>
        <v>28</v>
      </c>
      <c r="H56" s="48">
        <f t="shared" si="7"/>
        <v>0</v>
      </c>
      <c r="I56" s="48">
        <f t="shared" si="8"/>
        <v>4</v>
      </c>
      <c r="J56" s="77">
        <f t="shared" ca="1" si="9"/>
        <v>28</v>
      </c>
      <c r="K56" s="84">
        <f t="shared" ca="1" si="10"/>
        <v>28</v>
      </c>
      <c r="L56" s="61"/>
      <c r="M56" s="62"/>
    </row>
    <row r="57" spans="3:13" ht="12.9" customHeight="1" x14ac:dyDescent="0.25">
      <c r="C57" s="57"/>
      <c r="D57" s="58"/>
      <c r="E57" s="46">
        <f t="shared" ca="1" si="4"/>
        <v>8</v>
      </c>
      <c r="F57" s="50" t="str">
        <f t="shared" si="5"/>
        <v>Lucy Driver</v>
      </c>
      <c r="G57" s="48">
        <f t="shared" si="6"/>
        <v>22</v>
      </c>
      <c r="H57" s="48">
        <f t="shared" si="7"/>
        <v>0</v>
      </c>
      <c r="I57" s="48">
        <f t="shared" si="8"/>
        <v>3</v>
      </c>
      <c r="J57" s="77">
        <f t="shared" ca="1" si="9"/>
        <v>22</v>
      </c>
      <c r="K57" s="84">
        <f t="shared" ca="1" si="10"/>
        <v>22</v>
      </c>
      <c r="L57" s="61"/>
      <c r="M57" s="62"/>
    </row>
    <row r="58" spans="3:13" ht="12.9" customHeight="1" x14ac:dyDescent="0.25">
      <c r="C58" s="57"/>
      <c r="D58" s="58"/>
      <c r="E58" s="46">
        <f t="shared" ca="1" si="4"/>
        <v>9</v>
      </c>
      <c r="F58" s="50" t="str">
        <f t="shared" si="5"/>
        <v>Sheena Patel</v>
      </c>
      <c r="G58" s="48">
        <f t="shared" si="6"/>
        <v>15</v>
      </c>
      <c r="H58" s="48">
        <f t="shared" si="7"/>
        <v>5</v>
      </c>
      <c r="I58" s="48">
        <f t="shared" si="8"/>
        <v>3</v>
      </c>
      <c r="J58" s="77">
        <f t="shared" ca="1" si="9"/>
        <v>15</v>
      </c>
      <c r="K58" s="84">
        <f t="shared" ca="1" si="10"/>
        <v>20</v>
      </c>
      <c r="L58" s="61"/>
      <c r="M58" s="62"/>
    </row>
    <row r="59" spans="3:13" ht="12.9" customHeight="1" x14ac:dyDescent="0.25">
      <c r="C59" s="57"/>
      <c r="D59" s="58"/>
      <c r="E59" s="46">
        <f t="shared" ca="1" si="4"/>
        <v>10</v>
      </c>
      <c r="F59" s="50" t="str">
        <f t="shared" si="5"/>
        <v>Punita Mark</v>
      </c>
      <c r="G59" s="48">
        <f t="shared" si="6"/>
        <v>13</v>
      </c>
      <c r="H59" s="48">
        <f t="shared" si="7"/>
        <v>5</v>
      </c>
      <c r="I59" s="48">
        <f t="shared" si="8"/>
        <v>2</v>
      </c>
      <c r="J59" s="77">
        <f t="shared" ca="1" si="9"/>
        <v>13</v>
      </c>
      <c r="K59" s="84">
        <f t="shared" ca="1" si="10"/>
        <v>18</v>
      </c>
      <c r="L59" s="61"/>
      <c r="M59" s="62"/>
    </row>
    <row r="60" spans="3:13" ht="12.9" customHeight="1" x14ac:dyDescent="0.25">
      <c r="C60" s="57"/>
      <c r="D60" s="58"/>
      <c r="E60" s="46">
        <f t="shared" ca="1" si="4"/>
        <v>11</v>
      </c>
      <c r="F60" s="50" t="str">
        <f t="shared" si="5"/>
        <v>Amanda Mitchell</v>
      </c>
      <c r="G60" s="48">
        <f t="shared" si="6"/>
        <v>18</v>
      </c>
      <c r="H60" s="48">
        <f t="shared" si="7"/>
        <v>0</v>
      </c>
      <c r="I60" s="48">
        <f t="shared" si="8"/>
        <v>3</v>
      </c>
      <c r="J60" s="77">
        <f t="shared" ca="1" si="9"/>
        <v>18</v>
      </c>
      <c r="K60" s="84">
        <f t="shared" ca="1" si="10"/>
        <v>18</v>
      </c>
      <c r="L60" s="61"/>
      <c r="M60" s="62"/>
    </row>
    <row r="61" spans="3:13" ht="12.9" customHeight="1" x14ac:dyDescent="0.25">
      <c r="C61" s="57"/>
      <c r="D61" s="58"/>
      <c r="E61" s="46">
        <f t="shared" ca="1" si="4"/>
        <v>12</v>
      </c>
      <c r="F61" s="50" t="str">
        <f t="shared" si="5"/>
        <v>Emily Harbour</v>
      </c>
      <c r="G61" s="48">
        <f t="shared" si="6"/>
        <v>17</v>
      </c>
      <c r="H61" s="48">
        <f t="shared" si="7"/>
        <v>0</v>
      </c>
      <c r="I61" s="48">
        <f t="shared" si="8"/>
        <v>3</v>
      </c>
      <c r="J61" s="77">
        <f t="shared" ca="1" si="9"/>
        <v>17</v>
      </c>
      <c r="K61" s="84">
        <f t="shared" ca="1" si="10"/>
        <v>17</v>
      </c>
      <c r="L61" s="61"/>
      <c r="M61" s="62"/>
    </row>
    <row r="62" spans="3:13" ht="12.9" customHeight="1" x14ac:dyDescent="0.25">
      <c r="C62" s="57"/>
      <c r="D62" s="58"/>
      <c r="E62" s="46">
        <f t="shared" ca="1" si="4"/>
        <v>13</v>
      </c>
      <c r="F62" s="50" t="str">
        <f t="shared" si="5"/>
        <v>Georgia Cahill</v>
      </c>
      <c r="G62" s="48">
        <f t="shared" si="6"/>
        <v>17</v>
      </c>
      <c r="H62" s="48">
        <f t="shared" si="7"/>
        <v>0</v>
      </c>
      <c r="I62" s="48">
        <f t="shared" si="8"/>
        <v>2</v>
      </c>
      <c r="J62" s="77">
        <f t="shared" ca="1" si="9"/>
        <v>17</v>
      </c>
      <c r="K62" s="84">
        <f t="shared" ca="1" si="10"/>
        <v>17</v>
      </c>
      <c r="L62" s="61"/>
      <c r="M62" s="62"/>
    </row>
    <row r="63" spans="3:13" ht="12.9" customHeight="1" x14ac:dyDescent="0.25">
      <c r="C63" s="57"/>
      <c r="D63" s="58"/>
      <c r="E63" s="46">
        <f t="shared" ca="1" si="4"/>
        <v>14</v>
      </c>
      <c r="F63" s="50" t="str">
        <f t="shared" si="5"/>
        <v>Lauren Walden-Pidding</v>
      </c>
      <c r="G63" s="48">
        <f t="shared" si="6"/>
        <v>16</v>
      </c>
      <c r="H63" s="48">
        <f t="shared" si="7"/>
        <v>0</v>
      </c>
      <c r="I63" s="48">
        <f t="shared" si="8"/>
        <v>3</v>
      </c>
      <c r="J63" s="77">
        <f t="shared" ca="1" si="9"/>
        <v>16</v>
      </c>
      <c r="K63" s="84">
        <f t="shared" ca="1" si="10"/>
        <v>16</v>
      </c>
      <c r="L63" s="61"/>
      <c r="M63" s="62"/>
    </row>
    <row r="64" spans="3:13" ht="12.9" customHeight="1" x14ac:dyDescent="0.25">
      <c r="C64" s="57"/>
      <c r="D64" s="58"/>
      <c r="E64" s="46">
        <f t="shared" ca="1" si="4"/>
        <v>15</v>
      </c>
      <c r="F64" s="50" t="str">
        <f t="shared" si="5"/>
        <v>Emma Pughe</v>
      </c>
      <c r="G64" s="48">
        <f t="shared" si="6"/>
        <v>14</v>
      </c>
      <c r="H64" s="48">
        <f t="shared" si="7"/>
        <v>0</v>
      </c>
      <c r="I64" s="48">
        <f t="shared" si="8"/>
        <v>2</v>
      </c>
      <c r="J64" s="77">
        <f t="shared" ca="1" si="9"/>
        <v>14</v>
      </c>
      <c r="K64" s="84">
        <f t="shared" ca="1" si="10"/>
        <v>14</v>
      </c>
      <c r="L64" s="61"/>
      <c r="M64" s="62"/>
    </row>
    <row r="65" spans="3:13" ht="12.9" customHeight="1" x14ac:dyDescent="0.25">
      <c r="C65" s="57"/>
      <c r="D65" s="58"/>
      <c r="E65" s="46">
        <f t="shared" ca="1" si="4"/>
        <v>16</v>
      </c>
      <c r="F65" s="50" t="str">
        <f t="shared" si="5"/>
        <v>Susannah Whyte</v>
      </c>
      <c r="G65" s="48">
        <f t="shared" si="6"/>
        <v>6</v>
      </c>
      <c r="H65" s="48">
        <f t="shared" si="7"/>
        <v>5</v>
      </c>
      <c r="I65" s="48">
        <f t="shared" si="8"/>
        <v>1</v>
      </c>
      <c r="J65" s="77">
        <f t="shared" ca="1" si="9"/>
        <v>6</v>
      </c>
      <c r="K65" s="84">
        <f t="shared" ca="1" si="10"/>
        <v>11</v>
      </c>
      <c r="L65" s="61"/>
      <c r="M65" s="62"/>
    </row>
    <row r="66" spans="3:13" ht="12.9" customHeight="1" x14ac:dyDescent="0.25">
      <c r="C66" s="57"/>
      <c r="D66" s="58"/>
      <c r="E66" s="46">
        <f t="shared" ca="1" si="4"/>
        <v>17</v>
      </c>
      <c r="F66" s="50" t="str">
        <f t="shared" si="5"/>
        <v>Verity Armstrong</v>
      </c>
      <c r="G66" s="48">
        <f t="shared" si="6"/>
        <v>10</v>
      </c>
      <c r="H66" s="48">
        <f t="shared" si="7"/>
        <v>0</v>
      </c>
      <c r="I66" s="48">
        <f t="shared" si="8"/>
        <v>2</v>
      </c>
      <c r="J66" s="77">
        <f t="shared" ca="1" si="9"/>
        <v>10</v>
      </c>
      <c r="K66" s="84">
        <f t="shared" ca="1" si="10"/>
        <v>10</v>
      </c>
      <c r="L66" s="61"/>
      <c r="M66" s="62"/>
    </row>
    <row r="67" spans="3:13" ht="12.9" customHeight="1" x14ac:dyDescent="0.25">
      <c r="C67" s="57"/>
      <c r="D67" s="58"/>
      <c r="E67" s="46">
        <f t="shared" ca="1" si="4"/>
        <v>17</v>
      </c>
      <c r="F67" s="50" t="str">
        <f t="shared" ref="F67:F69" si="11">V22</f>
        <v>Emma Keys</v>
      </c>
      <c r="G67" s="48">
        <f t="shared" ref="G67:G69" si="12">AX22</f>
        <v>10</v>
      </c>
      <c r="H67" s="48">
        <f t="shared" ref="H67:H69" si="13">AS22+AT22</f>
        <v>0</v>
      </c>
      <c r="I67" s="48">
        <f t="shared" ref="I67:I83" si="14">COUNTIF(W22:AL22,"&lt;&gt;"&amp;"")-COUNTIF(W22:AL22,"=0")</f>
        <v>2</v>
      </c>
      <c r="J67" s="77">
        <f t="shared" ref="J67:J69" ca="1" si="15">U22</f>
        <v>10</v>
      </c>
      <c r="K67" s="84">
        <f t="shared" ref="K67:K69" ca="1" si="16">T22</f>
        <v>10</v>
      </c>
      <c r="L67" s="61"/>
      <c r="M67" s="62"/>
    </row>
    <row r="68" spans="3:13" ht="12.9" customHeight="1" x14ac:dyDescent="0.25">
      <c r="C68" s="57"/>
      <c r="D68" s="58"/>
      <c r="E68" s="46">
        <f t="shared" ca="1" si="4"/>
        <v>17</v>
      </c>
      <c r="F68" s="50" t="str">
        <f t="shared" si="11"/>
        <v>Janette Dixon</v>
      </c>
      <c r="G68" s="48">
        <f t="shared" si="12"/>
        <v>10</v>
      </c>
      <c r="H68" s="48">
        <f t="shared" si="13"/>
        <v>0</v>
      </c>
      <c r="I68" s="48">
        <f t="shared" si="14"/>
        <v>2</v>
      </c>
      <c r="J68" s="77">
        <f t="shared" ca="1" si="15"/>
        <v>10</v>
      </c>
      <c r="K68" s="84">
        <f t="shared" ca="1" si="16"/>
        <v>10</v>
      </c>
      <c r="L68" s="61"/>
      <c r="M68" s="62"/>
    </row>
    <row r="69" spans="3:13" ht="12.9" customHeight="1" x14ac:dyDescent="0.25">
      <c r="C69" s="57"/>
      <c r="D69" s="58"/>
      <c r="E69" s="46">
        <f t="shared" ca="1" si="4"/>
        <v>20</v>
      </c>
      <c r="F69" s="50" t="str">
        <f t="shared" si="11"/>
        <v>Anne Sprinz</v>
      </c>
      <c r="G69" s="48">
        <f t="shared" si="12"/>
        <v>10</v>
      </c>
      <c r="H69" s="48">
        <f t="shared" si="13"/>
        <v>0</v>
      </c>
      <c r="I69" s="48">
        <f t="shared" si="14"/>
        <v>1</v>
      </c>
      <c r="J69" s="77">
        <f t="shared" ca="1" si="15"/>
        <v>10</v>
      </c>
      <c r="K69" s="84">
        <f t="shared" ca="1" si="16"/>
        <v>10</v>
      </c>
      <c r="L69" s="61"/>
      <c r="M69" s="62"/>
    </row>
    <row r="70" spans="3:13" ht="12.9" customHeight="1" x14ac:dyDescent="0.25">
      <c r="C70" s="57"/>
      <c r="D70" s="58"/>
      <c r="E70" s="46">
        <f t="shared" ca="1" si="4"/>
        <v>20</v>
      </c>
      <c r="F70" s="50" t="str">
        <f t="shared" ref="F70" si="17">V25</f>
        <v>Emily Hollis</v>
      </c>
      <c r="G70" s="48">
        <f t="shared" ref="G70" si="18">AX25</f>
        <v>10</v>
      </c>
      <c r="H70" s="48">
        <f t="shared" ref="H70" si="19">AS25+AT25</f>
        <v>0</v>
      </c>
      <c r="I70" s="48">
        <f t="shared" si="14"/>
        <v>1</v>
      </c>
      <c r="J70" s="77">
        <f t="shared" ref="J70" ca="1" si="20">U25</f>
        <v>10</v>
      </c>
      <c r="K70" s="84">
        <f t="shared" ref="K70" ca="1" si="21">T25</f>
        <v>10</v>
      </c>
      <c r="L70" s="61"/>
      <c r="M70" s="62"/>
    </row>
    <row r="71" spans="3:13" ht="12.9" customHeight="1" x14ac:dyDescent="0.25">
      <c r="C71" s="57"/>
      <c r="D71" s="58"/>
      <c r="E71" s="46">
        <f t="shared" ca="1" si="4"/>
        <v>20</v>
      </c>
      <c r="F71" s="50" t="str">
        <f t="shared" ref="F71" si="22">V26</f>
        <v>Becca Bullock</v>
      </c>
      <c r="G71" s="48">
        <f t="shared" ref="G71" si="23">AX26</f>
        <v>10</v>
      </c>
      <c r="H71" s="48">
        <f t="shared" ref="H71" si="24">AS26+AT26</f>
        <v>0</v>
      </c>
      <c r="I71" s="48">
        <f t="shared" si="14"/>
        <v>1</v>
      </c>
      <c r="J71" s="77">
        <f t="shared" ref="J71" ca="1" si="25">U26</f>
        <v>10</v>
      </c>
      <c r="K71" s="84">
        <f t="shared" ref="K71" ca="1" si="26">T26</f>
        <v>10</v>
      </c>
      <c r="L71" s="61"/>
      <c r="M71" s="62"/>
    </row>
    <row r="72" spans="3:13" ht="12.9" customHeight="1" x14ac:dyDescent="0.25">
      <c r="C72" s="57"/>
      <c r="D72" s="58"/>
      <c r="E72" s="46">
        <f t="shared" ca="1" si="4"/>
        <v>23</v>
      </c>
      <c r="F72" s="50" t="str">
        <f>V27</f>
        <v>Tetiana Fomenko</v>
      </c>
      <c r="G72" s="48">
        <f>AX27</f>
        <v>9</v>
      </c>
      <c r="H72" s="48">
        <f>AS27+AT27</f>
        <v>0</v>
      </c>
      <c r="I72" s="48">
        <f t="shared" si="14"/>
        <v>1</v>
      </c>
      <c r="J72" s="77">
        <f ca="1">U27</f>
        <v>9</v>
      </c>
      <c r="K72" s="84">
        <f ca="1">T27</f>
        <v>9</v>
      </c>
      <c r="L72" s="61"/>
      <c r="M72" s="62"/>
    </row>
    <row r="73" spans="3:13" ht="12.9" customHeight="1" x14ac:dyDescent="0.25">
      <c r="C73" s="57"/>
      <c r="D73" s="58"/>
      <c r="E73" s="46">
        <f t="shared" ca="1" si="4"/>
        <v>24</v>
      </c>
      <c r="F73" s="50" t="str">
        <f>V28</f>
        <v>Lesley Shaw</v>
      </c>
      <c r="G73" s="48">
        <f>AX28</f>
        <v>7</v>
      </c>
      <c r="H73" s="48">
        <f>AS28+AT28</f>
        <v>0</v>
      </c>
      <c r="I73" s="48">
        <f t="shared" si="14"/>
        <v>2</v>
      </c>
      <c r="J73" s="77">
        <f ca="1">U28</f>
        <v>7</v>
      </c>
      <c r="K73" s="84">
        <f ca="1">T28</f>
        <v>7</v>
      </c>
      <c r="L73" s="61"/>
      <c r="M73" s="62"/>
    </row>
    <row r="74" spans="3:13" ht="12.9" customHeight="1" x14ac:dyDescent="0.25">
      <c r="C74" s="57"/>
      <c r="D74" s="58"/>
      <c r="E74" s="46">
        <f t="shared" ca="1" si="4"/>
        <v>25</v>
      </c>
      <c r="F74" s="50" t="str">
        <f>V29</f>
        <v>Gail Watson</v>
      </c>
      <c r="G74" s="48">
        <f>AX29</f>
        <v>7</v>
      </c>
      <c r="H74" s="48">
        <f>AS29+AT29</f>
        <v>0</v>
      </c>
      <c r="I74" s="48">
        <f t="shared" si="14"/>
        <v>1</v>
      </c>
      <c r="J74" s="77">
        <f ca="1">U29</f>
        <v>7</v>
      </c>
      <c r="K74" s="84">
        <f ca="1">T29</f>
        <v>7</v>
      </c>
      <c r="L74" s="61"/>
      <c r="M74" s="62"/>
    </row>
    <row r="75" spans="3:13" ht="12.9" customHeight="1" x14ac:dyDescent="0.25">
      <c r="C75" s="57"/>
      <c r="D75" s="58"/>
      <c r="E75" s="46">
        <f t="shared" ca="1" si="4"/>
        <v>26</v>
      </c>
      <c r="F75" s="50" t="str">
        <f t="shared" ref="F75:F79" si="27">V30</f>
        <v>Sara Carter</v>
      </c>
      <c r="G75" s="48">
        <f t="shared" ref="G75:G79" si="28">AX30</f>
        <v>6</v>
      </c>
      <c r="H75" s="48">
        <f t="shared" ref="H75:H79" si="29">AS30+AT30</f>
        <v>0</v>
      </c>
      <c r="I75" s="48">
        <f t="shared" si="14"/>
        <v>2</v>
      </c>
      <c r="J75" s="77">
        <f t="shared" ref="J75:J79" ca="1" si="30">U30</f>
        <v>6</v>
      </c>
      <c r="K75" s="84">
        <f t="shared" ref="K75:K79" ca="1" si="31">T30</f>
        <v>6</v>
      </c>
      <c r="L75" s="61"/>
      <c r="M75" s="62"/>
    </row>
    <row r="76" spans="3:13" ht="12.9" customHeight="1" x14ac:dyDescent="0.25">
      <c r="C76" s="57"/>
      <c r="D76" s="58"/>
      <c r="E76" s="46">
        <f t="shared" ca="1" si="4"/>
        <v>27</v>
      </c>
      <c r="F76" s="50" t="str">
        <f t="shared" si="27"/>
        <v>Felicity Hindle</v>
      </c>
      <c r="G76" s="48">
        <f t="shared" si="28"/>
        <v>6</v>
      </c>
      <c r="H76" s="48">
        <f t="shared" si="29"/>
        <v>0</v>
      </c>
      <c r="I76" s="48">
        <f t="shared" si="14"/>
        <v>1</v>
      </c>
      <c r="J76" s="77">
        <f t="shared" ca="1" si="30"/>
        <v>6</v>
      </c>
      <c r="K76" s="84">
        <f t="shared" ca="1" si="31"/>
        <v>6</v>
      </c>
      <c r="L76" s="61"/>
      <c r="M76" s="62"/>
    </row>
    <row r="77" spans="3:13" ht="12.9" customHeight="1" x14ac:dyDescent="0.25">
      <c r="C77" s="57"/>
      <c r="D77" s="58"/>
      <c r="E77" s="46">
        <f t="shared" ca="1" si="4"/>
        <v>27</v>
      </c>
      <c r="F77" s="50" t="str">
        <f t="shared" si="27"/>
        <v>Kirsten Lawton</v>
      </c>
      <c r="G77" s="48">
        <f t="shared" si="28"/>
        <v>6</v>
      </c>
      <c r="H77" s="48">
        <f t="shared" si="29"/>
        <v>0</v>
      </c>
      <c r="I77" s="48">
        <f t="shared" si="14"/>
        <v>1</v>
      </c>
      <c r="J77" s="77">
        <f t="shared" ca="1" si="30"/>
        <v>6</v>
      </c>
      <c r="K77" s="84">
        <f t="shared" ca="1" si="31"/>
        <v>6</v>
      </c>
      <c r="L77" s="61"/>
      <c r="M77" s="62"/>
    </row>
    <row r="78" spans="3:13" ht="12.9" customHeight="1" x14ac:dyDescent="0.25">
      <c r="C78" s="57"/>
      <c r="D78" s="58"/>
      <c r="E78" s="46">
        <f t="shared" ca="1" si="4"/>
        <v>29</v>
      </c>
      <c r="F78" s="50" t="str">
        <f t="shared" si="27"/>
        <v>Jane Hooper</v>
      </c>
      <c r="G78" s="48">
        <f t="shared" si="28"/>
        <v>5</v>
      </c>
      <c r="H78" s="48">
        <f t="shared" si="29"/>
        <v>0</v>
      </c>
      <c r="I78" s="48">
        <f t="shared" si="14"/>
        <v>2</v>
      </c>
      <c r="J78" s="77">
        <f t="shared" ca="1" si="30"/>
        <v>5</v>
      </c>
      <c r="K78" s="84">
        <f t="shared" ca="1" si="31"/>
        <v>5</v>
      </c>
      <c r="L78" s="61"/>
      <c r="M78" s="62"/>
    </row>
    <row r="79" spans="3:13" ht="12.9" customHeight="1" x14ac:dyDescent="0.25">
      <c r="C79" s="57"/>
      <c r="D79" s="58"/>
      <c r="E79" s="46">
        <f t="shared" ca="1" si="4"/>
        <v>30</v>
      </c>
      <c r="F79" s="50" t="str">
        <f t="shared" si="27"/>
        <v>Victoria Inglis-Smith</v>
      </c>
      <c r="G79" s="48">
        <f t="shared" si="28"/>
        <v>5</v>
      </c>
      <c r="H79" s="48">
        <f t="shared" si="29"/>
        <v>0</v>
      </c>
      <c r="I79" s="48">
        <f t="shared" si="14"/>
        <v>1</v>
      </c>
      <c r="J79" s="77">
        <f t="shared" ca="1" si="30"/>
        <v>5</v>
      </c>
      <c r="K79" s="84">
        <f t="shared" ca="1" si="31"/>
        <v>5</v>
      </c>
      <c r="L79" s="61"/>
      <c r="M79" s="62"/>
    </row>
    <row r="80" spans="3:13" ht="12.9" customHeight="1" x14ac:dyDescent="0.25">
      <c r="C80" s="57"/>
      <c r="D80" s="58"/>
      <c r="E80" s="46">
        <f t="shared" ca="1" si="4"/>
        <v>31</v>
      </c>
      <c r="F80" s="50" t="str">
        <f t="shared" ref="F80:F82" si="32">V35</f>
        <v>Jenny Farnborough-Brown</v>
      </c>
      <c r="G80" s="48">
        <f t="shared" ref="G80:G82" si="33">AX35</f>
        <v>4</v>
      </c>
      <c r="H80" s="48">
        <f t="shared" ref="H80:H82" si="34">AS35+AT35</f>
        <v>0</v>
      </c>
      <c r="I80" s="48">
        <f t="shared" si="14"/>
        <v>1</v>
      </c>
      <c r="J80" s="77">
        <f t="shared" ref="J80:J82" ca="1" si="35">U35</f>
        <v>4</v>
      </c>
      <c r="K80" s="84">
        <f t="shared" ref="K80:K82" ca="1" si="36">T35</f>
        <v>4</v>
      </c>
      <c r="L80" s="61"/>
      <c r="M80" s="62"/>
    </row>
    <row r="81" spans="3:13" ht="12.9" customHeight="1" x14ac:dyDescent="0.25">
      <c r="C81" s="57"/>
      <c r="D81" s="58"/>
      <c r="E81" s="46">
        <f t="shared" ca="1" si="4"/>
        <v>32</v>
      </c>
      <c r="F81" s="50" t="str">
        <f t="shared" si="32"/>
        <v>Kayla Hoey</v>
      </c>
      <c r="G81" s="48">
        <f t="shared" si="33"/>
        <v>2</v>
      </c>
      <c r="H81" s="48">
        <f t="shared" si="34"/>
        <v>0</v>
      </c>
      <c r="I81" s="48">
        <f t="shared" si="14"/>
        <v>1</v>
      </c>
      <c r="J81" s="77">
        <f t="shared" ca="1" si="35"/>
        <v>2</v>
      </c>
      <c r="K81" s="84">
        <f t="shared" ca="1" si="36"/>
        <v>2</v>
      </c>
      <c r="L81" s="61"/>
      <c r="M81" s="62"/>
    </row>
    <row r="82" spans="3:13" ht="12.9" customHeight="1" x14ac:dyDescent="0.25">
      <c r="C82" s="57"/>
      <c r="D82" s="58"/>
      <c r="E82" s="46">
        <f t="shared" ca="1" si="4"/>
        <v>32</v>
      </c>
      <c r="F82" s="50" t="str">
        <f t="shared" si="32"/>
        <v>Donna Clarke</v>
      </c>
      <c r="G82" s="48">
        <f t="shared" si="33"/>
        <v>2</v>
      </c>
      <c r="H82" s="48">
        <f t="shared" si="34"/>
        <v>0</v>
      </c>
      <c r="I82" s="48">
        <f t="shared" si="14"/>
        <v>1</v>
      </c>
      <c r="J82" s="77">
        <f t="shared" ca="1" si="35"/>
        <v>2</v>
      </c>
      <c r="K82" s="84">
        <f t="shared" ca="1" si="36"/>
        <v>2</v>
      </c>
      <c r="L82" s="61"/>
      <c r="M82" s="62"/>
    </row>
    <row r="83" spans="3:13" ht="12.9" customHeight="1" x14ac:dyDescent="0.25">
      <c r="C83" s="57"/>
      <c r="D83" s="58"/>
      <c r="E83" s="46">
        <f t="shared" ca="1" si="4"/>
        <v>32</v>
      </c>
      <c r="F83" s="50" t="str">
        <f t="shared" ref="F83" si="37">V38</f>
        <v>Sheila Wigglesworth</v>
      </c>
      <c r="G83" s="48">
        <f t="shared" ref="G83" si="38">AX38</f>
        <v>2</v>
      </c>
      <c r="H83" s="48">
        <f t="shared" ref="H83" si="39">AS38+AT38</f>
        <v>0</v>
      </c>
      <c r="I83" s="48">
        <f t="shared" si="14"/>
        <v>1</v>
      </c>
      <c r="J83" s="77">
        <f t="shared" ref="J83" ca="1" si="40">U38</f>
        <v>2</v>
      </c>
      <c r="K83" s="84">
        <f t="shared" ref="K83" ca="1" si="41">T38</f>
        <v>2</v>
      </c>
      <c r="L83" s="61"/>
      <c r="M83" s="62"/>
    </row>
    <row r="84" spans="3:13" ht="12.9" customHeight="1" x14ac:dyDescent="0.25">
      <c r="C84" s="57"/>
      <c r="D84" s="58"/>
      <c r="E84" s="46">
        <f t="shared" ca="1" si="4"/>
        <v>32</v>
      </c>
      <c r="F84" s="50" t="str">
        <f t="shared" ref="F84" si="42">V39</f>
        <v>Karen Scanes</v>
      </c>
      <c r="G84" s="48">
        <f t="shared" ref="G84" si="43">AX39</f>
        <v>2</v>
      </c>
      <c r="H84" s="48">
        <f t="shared" ref="H84" si="44">AS39+AT39</f>
        <v>0</v>
      </c>
      <c r="I84" s="48">
        <f t="shared" ref="I84" si="45">COUNTIF(W39:AL39,"&lt;&gt;"&amp;"")-COUNTIF(W39:AL39,"=0")</f>
        <v>1</v>
      </c>
      <c r="J84" s="77">
        <f t="shared" ref="J84" ca="1" si="46">U39</f>
        <v>2</v>
      </c>
      <c r="K84" s="84">
        <f t="shared" ref="K84" ca="1" si="47">T39</f>
        <v>2</v>
      </c>
      <c r="L84" s="61"/>
      <c r="M84" s="62"/>
    </row>
    <row r="85" spans="3:13" ht="12.9" customHeight="1" x14ac:dyDescent="0.25">
      <c r="C85" s="57"/>
      <c r="D85" s="58"/>
      <c r="E85" s="46">
        <f t="shared" ca="1" si="4"/>
        <v>32</v>
      </c>
      <c r="F85" s="50" t="str">
        <f t="shared" ref="F85" si="48">V40</f>
        <v>Holly Taplin</v>
      </c>
      <c r="G85" s="48">
        <f t="shared" ref="G85" si="49">AX40</f>
        <v>2</v>
      </c>
      <c r="H85" s="48">
        <f t="shared" ref="H85" si="50">AS40+AT40</f>
        <v>0</v>
      </c>
      <c r="I85" s="48">
        <f t="shared" ref="I85" si="51">COUNTIF(W40:AL40,"&lt;&gt;"&amp;"")-COUNTIF(W40:AL40,"=0")</f>
        <v>1</v>
      </c>
      <c r="J85" s="77">
        <f t="shared" ref="J85" ca="1" si="52">U40</f>
        <v>2</v>
      </c>
      <c r="K85" s="84">
        <f t="shared" ref="K85" ca="1" si="53">T40</f>
        <v>2</v>
      </c>
      <c r="L85" s="61"/>
      <c r="M85" s="62"/>
    </row>
    <row r="86" spans="3:13" ht="12.9" customHeight="1" x14ac:dyDescent="0.25">
      <c r="C86" s="57"/>
      <c r="D86" s="58"/>
      <c r="E86" s="46">
        <f t="shared" ca="1" si="4"/>
        <v>32</v>
      </c>
      <c r="F86" s="50" t="str">
        <f t="shared" ref="F86" si="54">V41</f>
        <v>Rebecca Corbould</v>
      </c>
      <c r="G86" s="48">
        <f t="shared" ref="G86" si="55">AX41</f>
        <v>2</v>
      </c>
      <c r="H86" s="48">
        <f t="shared" ref="H86" si="56">AS41+AT41</f>
        <v>0</v>
      </c>
      <c r="I86" s="48">
        <f t="shared" ref="I86" si="57">COUNTIF(W41:AL41,"&lt;&gt;"&amp;"")-COUNTIF(W41:AL41,"=0")</f>
        <v>1</v>
      </c>
      <c r="J86" s="77">
        <f t="shared" ref="J86" ca="1" si="58">U41</f>
        <v>2</v>
      </c>
      <c r="K86" s="84">
        <f t="shared" ref="K86" ca="1" si="59">T41</f>
        <v>2</v>
      </c>
      <c r="L86" s="61"/>
      <c r="M86" s="62"/>
    </row>
    <row r="87" spans="3:13" ht="12.9" customHeight="1" x14ac:dyDescent="0.25">
      <c r="C87" s="57"/>
      <c r="D87" s="58"/>
      <c r="E87" s="46"/>
      <c r="F87" s="50"/>
      <c r="G87" s="48"/>
      <c r="H87" s="48"/>
      <c r="I87" s="48"/>
      <c r="J87" s="77"/>
      <c r="K87" s="84"/>
      <c r="L87" s="61"/>
      <c r="M87" s="62"/>
    </row>
    <row r="88" spans="3:13" ht="8.25" customHeight="1" x14ac:dyDescent="0.25">
      <c r="C88" s="27"/>
      <c r="D88" s="32"/>
      <c r="E88" s="34"/>
      <c r="F88" s="32"/>
      <c r="G88" s="31"/>
      <c r="H88" s="34"/>
      <c r="I88" s="32"/>
      <c r="J88" s="31"/>
      <c r="K88" s="31"/>
      <c r="L88" s="31"/>
      <c r="M88" s="26"/>
    </row>
    <row r="89" spans="3:13" ht="8.25" customHeight="1" x14ac:dyDescent="0.25">
      <c r="C89" s="27"/>
      <c r="D89" s="27"/>
      <c r="E89" s="29"/>
      <c r="F89" s="27"/>
      <c r="G89" s="26"/>
      <c r="H89" s="29"/>
      <c r="I89" s="27"/>
      <c r="J89" s="26"/>
      <c r="K89" s="26"/>
      <c r="L89" s="26"/>
      <c r="M89" s="26"/>
    </row>
    <row r="90" spans="3:13" ht="12.9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 Club Champs</vt:lpstr>
      <vt:lpstr>2024 Freshers races</vt:lpstr>
      <vt:lpstr>2024 Freshers tables</vt:lpstr>
      <vt:lpstr>Men D1 2024</vt:lpstr>
      <vt:lpstr>Men D2 2024</vt:lpstr>
      <vt:lpstr>Ladies D1 2024</vt:lpstr>
      <vt:lpstr>Ladies D2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BerwynPJ</dc:creator>
  <cp:lastModifiedBy>Berwyn Prichard-Jones</cp:lastModifiedBy>
  <dcterms:created xsi:type="dcterms:W3CDTF">2018-12-10T11:48:32Z</dcterms:created>
  <dcterms:modified xsi:type="dcterms:W3CDTF">2024-12-11T17:45:32Z</dcterms:modified>
</cp:coreProperties>
</file>